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1 квартал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Лист1!$A$1:$C$64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D14" i="1"/>
  <c r="E14" i="1"/>
  <c r="D15" i="1"/>
  <c r="E15" i="1"/>
  <c r="C41" i="1" l="1"/>
  <c r="C32" i="1"/>
  <c r="C12" i="1" l="1"/>
  <c r="C58" i="1"/>
  <c r="C49" i="1"/>
  <c r="C44" i="1"/>
  <c r="D44" i="1" s="1"/>
  <c r="D16" i="1"/>
  <c r="E16" i="1"/>
  <c r="E44" i="1" l="1"/>
  <c r="C56" i="1" l="1"/>
  <c r="C51" i="1" l="1"/>
  <c r="E19" i="1"/>
  <c r="E20" i="1"/>
  <c r="E21" i="1"/>
  <c r="E22" i="1"/>
  <c r="E25" i="1"/>
  <c r="E27" i="1"/>
  <c r="E28" i="1"/>
  <c r="E30" i="1"/>
  <c r="E31" i="1"/>
  <c r="E36" i="1"/>
  <c r="E37" i="1"/>
  <c r="E38" i="1"/>
  <c r="E40" i="1"/>
  <c r="E47" i="1"/>
  <c r="E52" i="1"/>
  <c r="E54" i="1"/>
  <c r="E57" i="1"/>
  <c r="E59" i="1"/>
  <c r="E62" i="1"/>
  <c r="D19" i="1"/>
  <c r="D20" i="1"/>
  <c r="D21" i="1"/>
  <c r="D22" i="1"/>
  <c r="D25" i="1"/>
  <c r="D27" i="1"/>
  <c r="D28" i="1"/>
  <c r="D30" i="1"/>
  <c r="D31" i="1"/>
  <c r="D36" i="1"/>
  <c r="D37" i="1"/>
  <c r="D38" i="1"/>
  <c r="D40" i="1"/>
  <c r="D47" i="1"/>
  <c r="D52" i="1"/>
  <c r="D57" i="1"/>
  <c r="D59" i="1"/>
  <c r="D62" i="1"/>
  <c r="C17" i="1"/>
  <c r="C61" i="1"/>
  <c r="C48" i="1" l="1"/>
  <c r="D48" i="1" s="1"/>
  <c r="C60" i="1"/>
  <c r="C55" i="1" l="1"/>
  <c r="C53" i="1" s="1"/>
  <c r="E48" i="1"/>
  <c r="C46" i="1"/>
  <c r="C43" i="1" s="1"/>
  <c r="C39" i="1"/>
  <c r="C35" i="1"/>
  <c r="E60" i="1" l="1"/>
  <c r="E61" i="1"/>
  <c r="E35" i="1"/>
  <c r="E39" i="1"/>
  <c r="D39" i="1"/>
  <c r="D46" i="1"/>
  <c r="E46" i="1"/>
  <c r="E53" i="1"/>
  <c r="C34" i="1"/>
  <c r="C29" i="1"/>
  <c r="C26" i="1"/>
  <c r="C24" i="1"/>
  <c r="C18" i="1"/>
  <c r="C23" i="1" l="1"/>
  <c r="C11" i="1" s="1"/>
  <c r="C64" i="1" s="1"/>
  <c r="E18" i="1"/>
  <c r="E17" i="1"/>
  <c r="E12" i="1"/>
  <c r="E24" i="1"/>
  <c r="E26" i="1"/>
  <c r="E29" i="1"/>
  <c r="E43" i="1"/>
  <c r="D43" i="1"/>
  <c r="E34" i="1"/>
  <c r="E55" i="1"/>
  <c r="E56" i="1"/>
  <c r="E23" i="1" l="1"/>
  <c r="E11" i="1"/>
  <c r="E64" i="1"/>
  <c r="D26" i="1"/>
  <c r="D35" i="1" l="1"/>
  <c r="D34" i="1" l="1"/>
  <c r="D60" i="1" l="1"/>
  <c r="D61" i="1"/>
  <c r="D53" i="1"/>
  <c r="D18" i="1" l="1"/>
  <c r="D17" i="1"/>
  <c r="D29" i="1"/>
  <c r="D12" i="1"/>
  <c r="D24" i="1"/>
  <c r="D54" i="1"/>
  <c r="D55" i="1" l="1"/>
  <c r="D56" i="1"/>
  <c r="D11" i="1" l="1"/>
  <c r="D23" i="1"/>
  <c r="D64" i="1"/>
</calcChain>
</file>

<file path=xl/sharedStrings.xml><?xml version="1.0" encoding="utf-8"?>
<sst xmlns="http://schemas.openxmlformats.org/spreadsheetml/2006/main" count="120" uniqueCount="120">
  <si>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</si>
  <si>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</si>
  <si>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</si>
  <si>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</si>
  <si>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</si>
  <si>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</si>
  <si>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</si>
  <si>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000 1 00 00000 00 0000 000</t>
  </si>
  <si>
    <t>000 1 06 00000 00 0000 000</t>
  </si>
  <si>
    <t>000 2 02 00000 00 0000 151</t>
  </si>
  <si>
    <t>Иные межбюджетные трансферты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</si>
  <si>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</si>
  <si>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</si>
  <si>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</si>
  <si>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</si>
  <si>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</si>
  <si>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</si>
  <si>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</si>
  <si>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</si>
  <si>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</si>
  <si>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</si>
  <si>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</si>
  <si>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</si>
  <si>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</si>
  <si>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</si>
  <si>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</si>
  <si>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</si>
  <si>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</si>
  <si>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</si>
  <si>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</si>
  <si>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</si>
  <si>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</si>
  <si>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</si>
  <si>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</si>
  <si>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</si>
  <si>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</si>
  <si>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</si>
  <si>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</si>
  <si>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</si>
  <si>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</si>
  <si>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</si>
  <si>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</si>
  <si>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</si>
  <si>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</si>
  <si>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</si>
  <si>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</si>
  <si>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</si>
  <si>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</si>
  <si>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</si>
  <si>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</si>
  <si>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</si>
  <si>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</si>
  <si>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</si>
  <si>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</si>
  <si>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</si>
  <si>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</si>
  <si>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(тыс.руб.)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</si>
  <si>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</si>
  <si>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</si>
  <si>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</si>
  <si>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</si>
  <si>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</si>
  <si>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</si>
  <si>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</si>
  <si>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Исполнение от первоначального плана (%)</t>
  </si>
  <si>
    <t>Исполнение от уточненного плана (%)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</si>
  <si>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</si>
  <si>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</si>
  <si>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000 1 16 00000 00 0000 000</t>
  </si>
  <si>
    <t>Дотации бюджетам городских поселений на выравнивание бюджетной обеспеченности  из бюджета субъекта Российской Федерации</t>
  </si>
  <si>
    <t>Приложение 1</t>
  </si>
  <si>
    <t>к постановлению администрации</t>
  </si>
  <si>
    <t>НАЛОГОВЫЕ И НЕНАЛОГОВЫЕ ДОХОДЫ</t>
  </si>
  <si>
    <t>182 1 01 02030 01 0000 110</t>
  </si>
  <si>
    <t>100 1 03 02231 01 0000 110</t>
  </si>
  <si>
    <t>100 1 03 02241 01 0000 110</t>
  </si>
  <si>
    <t>100 1 03 02251 01 0000 110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</si>
  <si>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</si>
  <si>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</si>
  <si>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</si>
  <si>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 (тыс.рублей)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</si>
  <si>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</si>
  <si>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ТОВАРЫ(РАБОТЫ,УСЛУГИ), РЕАЛИЗУЕМЫЕ НА ТЕРРИТОРИИ РОССИЙСКОЙ ФЕДЕРАЦИИ</t>
  </si>
  <si>
    <t>100 103 02261 01 0000 110</t>
  </si>
  <si>
    <t>ШТРАФЫ, САНКЦИИ, ВОЗМЕЩЕНИЕ УЩЕРБА</t>
  </si>
  <si>
    <t>650 1 16 07010 13 0000 140</t>
  </si>
  <si>
    <t>Штрафы, неустойки, пени, уплаченные в случае просрочки исполнения поставщиком (подрядчиком, исполнителем) 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</si>
  <si>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БЕЗВОЗМЕЗДНЫЕ ПОСТУПЛЕНИЯ ОТ 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</si>
  <si>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</si>
  <si>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</t>
  </si>
  <si>
    <t>182 1 01 02080 01 0000 110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</si>
  <si>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</si>
  <si>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</si>
  <si>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</si>
  <si>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</si>
  <si>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</si>
  <si>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</si>
  <si>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</si>
  <si>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</si>
  <si>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 xml:space="preserve">                                                                              городского поселения Андра</t>
  </si>
  <si>
    <t>Доходы бюджета муниципального образования городское поселение Андра</t>
  </si>
  <si>
    <t>000 1 08 00000 00 0000 000</t>
  </si>
  <si>
    <t>ГОСУДАРСТВЕННАЯ ПОШЛИНА</t>
  </si>
  <si>
    <t>000 1 08 04020 01 0000 110</t>
  </si>
  <si>
    <t>000 1 13 00000 00 0000 000</t>
  </si>
  <si>
    <t>ДОХОДЫ ОТ ОКАЗАНИЯ ПЛАТНЫХ УСЛУГ И КОМПЕНСАЦИИ ЗАТРАТ ГОСУДАРСТВА</t>
  </si>
  <si>
    <t>650 1 13 02995 13 0000 130</t>
  </si>
  <si>
    <t>Прочие доходы от компенсации затрат бюджетов городских поселений поселений</t>
  </si>
  <si>
    <t xml:space="preserve"> за 1 квартал 2024 года по кодам классификации доходов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</si>
  <si>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</si>
  <si>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</si>
  <si>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</si>
  <si>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</si>
  <si>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</si>
  <si>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</si>
  <si>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</si>
  <si>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</si>
  <si>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</si>
  <si>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650 2 08 05000 13 0000 150</t>
  </si>
  <si>
    <t xml:space="preserve">                                                                                  от «23» апреля 2024 г.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</si>
</sst>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49" fontId="3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2" applyFont="1" applyAlignment="1" applyProtection="1">
      <alignment horizontal="right"/>
      <protection hidden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2" applyFont="1" applyAlignment="1" applyProtection="1">
      <alignment horizontal="right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Tmp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5"/>
  <sheetViews>
    <sheetView tabSelected="1" view="pageBreakPreview" zoomScaleNormal="100" zoomScaleSheetLayoutView="100" workbookViewId="0">
      <selection activeCell="B4" sqref="B4:C4"/>
    </sheetView>
  </sheetViews>
  <sheetFormatPr defaultRowHeight="12.75" x14ac:dyDescent="0.2"/>
  <cols>
    <col min="1" max="1" width="29.7109375" customWidth="1"/>
    <col min="2" max="2" width="65.140625" customWidth="1"/>
    <col min="3" max="3" width="11.7109375" style="22" customWidth="1"/>
    <col min="4" max="5" width="0" style="22" hidden="1" customWidth="1"/>
    <col min="6" max="6" width="4.28515625" customWidth="1"/>
  </cols>
  <sheetData>
    <row r="1" spans="1:5" ht="15.75" x14ac:dyDescent="0.25">
      <c r="B1" s="45" t="s">
        <v>70</v>
      </c>
      <c r="C1" s="45"/>
    </row>
    <row r="2" spans="1:5" ht="15.75" x14ac:dyDescent="0.25">
      <c r="B2" s="45" t="s">
        <v>71</v>
      </c>
      <c r="C2" s="45"/>
    </row>
    <row r="3" spans="1:5" ht="15.75" x14ac:dyDescent="0.25">
      <c r="B3" s="45" t="s">
        <v>99</v>
      </c>
      <c r="C3" s="45"/>
    </row>
    <row r="4" spans="1:5" ht="15.75" x14ac:dyDescent="0.25">
      <c r="A4" s="24"/>
      <c r="B4" s="46" t="s">
        <v>119</v>
      </c>
      <c r="C4" s="46"/>
      <c r="D4" s="24"/>
      <c r="E4" s="24"/>
    </row>
    <row r="5" spans="1:5" ht="15.75" x14ac:dyDescent="0.25">
      <c r="A5" s="24"/>
      <c r="B5" s="40"/>
      <c r="C5" s="40"/>
      <c r="D5" s="24"/>
      <c r="E5" s="24"/>
    </row>
    <row r="6" spans="1:5" ht="23.25" customHeight="1" x14ac:dyDescent="0.2">
      <c r="A6" s="48" t="s">
        <v>100</v>
      </c>
      <c r="B6" s="48"/>
      <c r="C6" s="48"/>
      <c r="D6" s="21"/>
      <c r="E6" s="21"/>
    </row>
    <row r="7" spans="1:5" ht="16.899999999999999" customHeight="1" x14ac:dyDescent="0.2">
      <c r="A7" s="48" t="s">
        <v>108</v>
      </c>
      <c r="B7" s="48"/>
      <c r="C7" s="48"/>
      <c r="D7" s="21"/>
      <c r="E7" s="21"/>
    </row>
    <row r="8" spans="1:5" x14ac:dyDescent="0.2">
      <c r="A8" s="1"/>
      <c r="B8" s="3"/>
      <c r="C8" s="26" t="s">
        <v>80</v>
      </c>
      <c r="E8" s="22" t="s">
        <v>56</v>
      </c>
    </row>
    <row r="9" spans="1:5" s="32" customFormat="1" ht="13.15" customHeight="1" x14ac:dyDescent="0.25">
      <c r="A9" s="43" t="s">
        <v>57</v>
      </c>
      <c r="B9" s="43" t="s">
        <v>5</v>
      </c>
      <c r="C9" s="47" t="s">
        <v>89</v>
      </c>
      <c r="D9" s="42" t="s">
        <v>64</v>
      </c>
      <c r="E9" s="42" t="s">
        <v>65</v>
      </c>
    </row>
    <row r="10" spans="1:5" s="32" customFormat="1" ht="12" customHeight="1" x14ac:dyDescent="0.25">
      <c r="A10" s="44"/>
      <c r="B10" s="44"/>
      <c r="C10" s="47"/>
      <c r="D10" s="42"/>
      <c r="E10" s="42"/>
    </row>
    <row r="11" spans="1:5" s="32" customFormat="1" ht="21.75" customHeight="1" x14ac:dyDescent="0.25">
      <c r="A11" s="33" t="s">
        <v>7</v>
      </c>
      <c r="B11" s="27" t="s">
        <v>72</v>
      </c>
      <c r="C11" s="15">
        <f>C12+C17+C23+C32+C34+C41+C43+C48</f>
        <v>5271.8459999999986</v>
      </c>
      <c r="D11" s="15" t="e">
        <f>C11/#REF!*100</f>
        <v>#REF!</v>
      </c>
      <c r="E11" s="15" t="e">
        <f>C11/#REF!*100</f>
        <v>#REF!</v>
      </c>
    </row>
    <row r="12" spans="1:5" s="32" customFormat="1" ht="18.75" customHeight="1" x14ac:dyDescent="0.25">
      <c r="A12" s="30" t="s">
        <v>16</v>
      </c>
      <c r="B12" s="2" t="s">
        <v>2</v>
      </c>
      <c r="C12" s="19">
        <f>C13+C14+C15+C16</f>
        <v>4326.7759999999998</v>
      </c>
      <c r="D12" s="15" t="e">
        <f>C12/#REF!*100</f>
        <v>#REF!</v>
      </c>
      <c r="E12" s="15" t="e">
        <f>C12/#REF!*100</f>
        <v>#REF!</v>
      </c>
    </row>
    <row r="13" spans="1:5" s="32" customFormat="1" ht="108" customHeight="1" x14ac:dyDescent="0.25">
      <c r="A13" s="30" t="s">
        <v>17</v>
      </c>
      <c r="B13" s="2" t="s">
        <v>109</v>
      </c>
      <c r="C13" s="17">
        <v>4331.1419999999998</v>
      </c>
      <c r="D13" s="15" t="e">
        <f>C13/#REF!*100</f>
        <v>#REF!</v>
      </c>
      <c r="E13" s="15" t="e">
        <f>C13/#REF!*100</f>
        <v>#REF!</v>
      </c>
    </row>
    <row r="14" spans="1:5" s="32" customFormat="1" ht="90" hidden="1" customHeight="1" x14ac:dyDescent="0.25">
      <c r="A14" s="30" t="s">
        <v>18</v>
      </c>
      <c r="B14" s="6" t="s">
        <v>81</v>
      </c>
      <c r="C14" s="17">
        <v>0</v>
      </c>
      <c r="D14" s="15" t="e">
        <f>C14/#REF!*100</f>
        <v>#REF!</v>
      </c>
      <c r="E14" s="15" t="e">
        <f>C14/#REF!*100</f>
        <v>#REF!</v>
      </c>
    </row>
    <row r="15" spans="1:5" s="32" customFormat="1" ht="81" customHeight="1" x14ac:dyDescent="0.25">
      <c r="A15" s="30" t="s">
        <v>73</v>
      </c>
      <c r="B15" s="6" t="s">
        <v>110</v>
      </c>
      <c r="C15" s="17">
        <v>0.55400000000000005</v>
      </c>
      <c r="D15" s="15" t="e">
        <f>C15/#REF!*100</f>
        <v>#REF!</v>
      </c>
      <c r="E15" s="15" t="e">
        <f>C15/#REF!*100</f>
        <v>#REF!</v>
      </c>
    </row>
    <row r="16" spans="1:5" s="32" customFormat="1" ht="129.75" customHeight="1" x14ac:dyDescent="0.25">
      <c r="A16" s="30" t="s">
        <v>90</v>
      </c>
      <c r="B16" s="6" t="s">
        <v>111</v>
      </c>
      <c r="C16" s="17">
        <v>-4.92</v>
      </c>
      <c r="D16" s="15" t="e">
        <f>C16/#REF!*100</f>
        <v>#REF!</v>
      </c>
      <c r="E16" s="15" t="e">
        <f>C16/#REF!*100</f>
        <v>#REF!</v>
      </c>
    </row>
    <row r="17" spans="1:5" s="32" customFormat="1" ht="28.5" customHeight="1" x14ac:dyDescent="0.25">
      <c r="A17" s="33" t="s">
        <v>34</v>
      </c>
      <c r="B17" s="41" t="s">
        <v>82</v>
      </c>
      <c r="C17" s="18">
        <f>C21+C20+C19+C22</f>
        <v>633.4</v>
      </c>
      <c r="D17" s="15" t="e">
        <f>C17/#REF!*100</f>
        <v>#REF!</v>
      </c>
      <c r="E17" s="15" t="e">
        <f>C17/#REF!*100</f>
        <v>#REF!</v>
      </c>
    </row>
    <row r="18" spans="1:5" s="32" customFormat="1" ht="31.5" customHeight="1" x14ac:dyDescent="0.25">
      <c r="A18" s="28" t="s">
        <v>36</v>
      </c>
      <c r="B18" s="2" t="s">
        <v>35</v>
      </c>
      <c r="C18" s="17">
        <f t="shared" ref="C18" si="0">C17</f>
        <v>633.4</v>
      </c>
      <c r="D18" s="15" t="e">
        <f>C18/#REF!*100</f>
        <v>#REF!</v>
      </c>
      <c r="E18" s="15" t="e">
        <f>C18/#REF!*100</f>
        <v>#REF!</v>
      </c>
    </row>
    <row r="19" spans="1:5" s="32" customFormat="1" ht="113.25" customHeight="1" x14ac:dyDescent="0.25">
      <c r="A19" s="30" t="s">
        <v>74</v>
      </c>
      <c r="B19" s="2" t="s">
        <v>115</v>
      </c>
      <c r="C19" s="17">
        <v>310.54500000000002</v>
      </c>
      <c r="D19" s="15" t="e">
        <f>C19/#REF!*100</f>
        <v>#REF!</v>
      </c>
      <c r="E19" s="15" t="e">
        <f>C19/#REF!*100</f>
        <v>#REF!</v>
      </c>
    </row>
    <row r="20" spans="1:5" s="32" customFormat="1" ht="126" customHeight="1" x14ac:dyDescent="0.25">
      <c r="A20" s="30" t="s">
        <v>75</v>
      </c>
      <c r="B20" s="2" t="s">
        <v>114</v>
      </c>
      <c r="C20" s="17">
        <v>1.6339999999999999</v>
      </c>
      <c r="D20" s="15" t="e">
        <f>C20/#REF!*100</f>
        <v>#REF!</v>
      </c>
      <c r="E20" s="15" t="e">
        <f>C20/#REF!*100</f>
        <v>#REF!</v>
      </c>
    </row>
    <row r="21" spans="1:5" s="32" customFormat="1" ht="114" customHeight="1" x14ac:dyDescent="0.25">
      <c r="A21" s="30" t="s">
        <v>76</v>
      </c>
      <c r="B21" s="2" t="s">
        <v>113</v>
      </c>
      <c r="C21" s="17">
        <v>354.19099999999997</v>
      </c>
      <c r="D21" s="15" t="e">
        <f>C21/#REF!*100</f>
        <v>#REF!</v>
      </c>
      <c r="E21" s="15" t="e">
        <f>C21/#REF!*100</f>
        <v>#REF!</v>
      </c>
    </row>
    <row r="22" spans="1:5" s="32" customFormat="1" ht="111.75" customHeight="1" x14ac:dyDescent="0.25">
      <c r="A22" s="30" t="s">
        <v>83</v>
      </c>
      <c r="B22" s="2" t="s">
        <v>112</v>
      </c>
      <c r="C22" s="17">
        <v>-32.97</v>
      </c>
      <c r="D22" s="15" t="e">
        <f>C22/#REF!*100</f>
        <v>#REF!</v>
      </c>
      <c r="E22" s="15" t="e">
        <f>C22/#REF!*100</f>
        <v>#REF!</v>
      </c>
    </row>
    <row r="23" spans="1:5" s="32" customFormat="1" ht="16.5" customHeight="1" x14ac:dyDescent="0.25">
      <c r="A23" s="33" t="s">
        <v>8</v>
      </c>
      <c r="B23" s="5" t="s">
        <v>77</v>
      </c>
      <c r="C23" s="19">
        <f t="shared" ref="C23" si="1">C29+C26+C24</f>
        <v>130.46699999999998</v>
      </c>
      <c r="D23" s="15" t="e">
        <f>C23/#REF!*100</f>
        <v>#REF!</v>
      </c>
      <c r="E23" s="15" t="e">
        <f>C23/#REF!*100</f>
        <v>#REF!</v>
      </c>
    </row>
    <row r="24" spans="1:5" s="32" customFormat="1" ht="15.75" customHeight="1" x14ac:dyDescent="0.25">
      <c r="A24" s="30" t="s">
        <v>11</v>
      </c>
      <c r="B24" s="2" t="s">
        <v>4</v>
      </c>
      <c r="C24" s="16">
        <f t="shared" ref="C24" si="2">C25</f>
        <v>58.822000000000003</v>
      </c>
      <c r="D24" s="15" t="e">
        <f>C24/#REF!*100</f>
        <v>#REF!</v>
      </c>
      <c r="E24" s="15" t="e">
        <f>C24/#REF!*100</f>
        <v>#REF!</v>
      </c>
    </row>
    <row r="25" spans="1:5" s="34" customFormat="1" ht="44.45" customHeight="1" x14ac:dyDescent="0.25">
      <c r="A25" s="29" t="s">
        <v>26</v>
      </c>
      <c r="B25" s="14" t="s">
        <v>27</v>
      </c>
      <c r="C25" s="20">
        <v>58.822000000000003</v>
      </c>
      <c r="D25" s="15" t="e">
        <f>C25/#REF!*100</f>
        <v>#REF!</v>
      </c>
      <c r="E25" s="15" t="e">
        <f>C25/#REF!*100</f>
        <v>#REF!</v>
      </c>
    </row>
    <row r="26" spans="1:5" s="34" customFormat="1" ht="15.75" customHeight="1" x14ac:dyDescent="0.25">
      <c r="A26" s="29" t="s">
        <v>59</v>
      </c>
      <c r="B26" s="14" t="s">
        <v>58</v>
      </c>
      <c r="C26" s="20">
        <f t="shared" ref="C26" si="3">C27+C28</f>
        <v>9.5960000000000001</v>
      </c>
      <c r="D26" s="15" t="e">
        <f>C26/#REF!*100</f>
        <v>#REF!</v>
      </c>
      <c r="E26" s="15" t="e">
        <f>C26/#REF!*100</f>
        <v>#REF!</v>
      </c>
    </row>
    <row r="27" spans="1:5" s="34" customFormat="1" ht="15.75" customHeight="1" x14ac:dyDescent="0.25">
      <c r="A27" s="29" t="s">
        <v>60</v>
      </c>
      <c r="B27" s="14" t="s">
        <v>61</v>
      </c>
      <c r="C27" s="20">
        <v>1.165</v>
      </c>
      <c r="D27" s="15" t="e">
        <f>C27/#REF!*100</f>
        <v>#REF!</v>
      </c>
      <c r="E27" s="15" t="e">
        <f>C27/#REF!*100</f>
        <v>#REF!</v>
      </c>
    </row>
    <row r="28" spans="1:5" s="34" customFormat="1" ht="15.75" customHeight="1" x14ac:dyDescent="0.25">
      <c r="A28" s="29" t="s">
        <v>62</v>
      </c>
      <c r="B28" s="14" t="s">
        <v>63</v>
      </c>
      <c r="C28" s="20">
        <v>8.4309999999999992</v>
      </c>
      <c r="D28" s="15" t="e">
        <f>C28/#REF!*100</f>
        <v>#REF!</v>
      </c>
      <c r="E28" s="15" t="e">
        <f>C28/#REF!*100</f>
        <v>#REF!</v>
      </c>
    </row>
    <row r="29" spans="1:5" s="32" customFormat="1" ht="15.75" customHeight="1" x14ac:dyDescent="0.25">
      <c r="A29" s="30" t="s">
        <v>12</v>
      </c>
      <c r="B29" s="2" t="s">
        <v>3</v>
      </c>
      <c r="C29" s="16">
        <f t="shared" ref="C29" si="4">C31+C30</f>
        <v>62.048999999999999</v>
      </c>
      <c r="D29" s="15" t="e">
        <f>C29/#REF!*100</f>
        <v>#REF!</v>
      </c>
      <c r="E29" s="15" t="e">
        <f>C29/#REF!*100</f>
        <v>#REF!</v>
      </c>
    </row>
    <row r="30" spans="1:5" s="32" customFormat="1" ht="28.9" customHeight="1" x14ac:dyDescent="0.25">
      <c r="A30" s="30" t="s">
        <v>31</v>
      </c>
      <c r="B30" s="2" t="s">
        <v>43</v>
      </c>
      <c r="C30" s="17">
        <v>25.378</v>
      </c>
      <c r="D30" s="15" t="e">
        <f>C30/#REF!*100</f>
        <v>#REF!</v>
      </c>
      <c r="E30" s="15" t="e">
        <f>C30/#REF!*100</f>
        <v>#REF!</v>
      </c>
    </row>
    <row r="31" spans="1:5" s="32" customFormat="1" ht="28.15" customHeight="1" x14ac:dyDescent="0.25">
      <c r="A31" s="30" t="s">
        <v>28</v>
      </c>
      <c r="B31" s="2" t="s">
        <v>32</v>
      </c>
      <c r="C31" s="17">
        <v>36.670999999999999</v>
      </c>
      <c r="D31" s="15" t="e">
        <f>C31/#REF!*100</f>
        <v>#REF!</v>
      </c>
      <c r="E31" s="15" t="e">
        <f>C31/#REF!*100</f>
        <v>#REF!</v>
      </c>
    </row>
    <row r="32" spans="1:5" s="24" customFormat="1" ht="21" customHeight="1" x14ac:dyDescent="0.2">
      <c r="A32" s="33" t="s">
        <v>101</v>
      </c>
      <c r="B32" s="5" t="s">
        <v>102</v>
      </c>
      <c r="C32" s="18">
        <f>C33</f>
        <v>0.4</v>
      </c>
      <c r="D32" s="15"/>
      <c r="E32" s="15"/>
    </row>
    <row r="33" spans="1:5" s="32" customFormat="1" ht="59.25" customHeight="1" x14ac:dyDescent="0.25">
      <c r="A33" s="30" t="s">
        <v>103</v>
      </c>
      <c r="B33" s="2" t="s">
        <v>116</v>
      </c>
      <c r="C33" s="17">
        <v>0.4</v>
      </c>
      <c r="D33" s="15"/>
      <c r="E33" s="15"/>
    </row>
    <row r="34" spans="1:5" s="32" customFormat="1" ht="50.25" customHeight="1" x14ac:dyDescent="0.25">
      <c r="A34" s="33" t="s">
        <v>13</v>
      </c>
      <c r="B34" s="5" t="s">
        <v>78</v>
      </c>
      <c r="C34" s="19">
        <f>C35+C39</f>
        <v>176.29599999999999</v>
      </c>
      <c r="D34" s="15" t="e">
        <f>C34/#REF!*100</f>
        <v>#REF!</v>
      </c>
      <c r="E34" s="15" t="e">
        <f>C34/#REF!*100</f>
        <v>#REF!</v>
      </c>
    </row>
    <row r="35" spans="1:5" s="32" customFormat="1" ht="76.5" customHeight="1" x14ac:dyDescent="0.25">
      <c r="A35" s="28" t="s">
        <v>22</v>
      </c>
      <c r="B35" s="2" t="s">
        <v>19</v>
      </c>
      <c r="C35" s="17">
        <f t="shared" ref="C35" si="5">C36+C38+C37</f>
        <v>140.571</v>
      </c>
      <c r="D35" s="15" t="e">
        <f>C35/#REF!*100</f>
        <v>#REF!</v>
      </c>
      <c r="E35" s="15" t="e">
        <f>C35/#REF!*100</f>
        <v>#REF!</v>
      </c>
    </row>
    <row r="36" spans="1:5" s="34" customFormat="1" ht="75" customHeight="1" x14ac:dyDescent="0.25">
      <c r="A36" s="29" t="s">
        <v>54</v>
      </c>
      <c r="B36" s="14" t="s">
        <v>41</v>
      </c>
      <c r="C36" s="20">
        <v>140.571</v>
      </c>
      <c r="D36" s="15" t="e">
        <f>C36/#REF!*100</f>
        <v>#REF!</v>
      </c>
      <c r="E36" s="15" t="e">
        <f>C36/#REF!*100</f>
        <v>#REF!</v>
      </c>
    </row>
    <row r="37" spans="1:5" s="32" customFormat="1" ht="69" hidden="1" customHeight="1" x14ac:dyDescent="0.25">
      <c r="A37" s="30" t="s">
        <v>52</v>
      </c>
      <c r="B37" s="7" t="s">
        <v>51</v>
      </c>
      <c r="C37" s="17">
        <v>0</v>
      </c>
      <c r="D37" s="15" t="e">
        <f>C37/#REF!*100</f>
        <v>#REF!</v>
      </c>
      <c r="E37" s="15" t="e">
        <f>C37/#REF!*100</f>
        <v>#REF!</v>
      </c>
    </row>
    <row r="38" spans="1:5" s="32" customFormat="1" ht="28.9" hidden="1" customHeight="1" x14ac:dyDescent="0.25">
      <c r="A38" s="30" t="s">
        <v>37</v>
      </c>
      <c r="B38" s="8" t="s">
        <v>38</v>
      </c>
      <c r="C38" s="17">
        <v>0</v>
      </c>
      <c r="D38" s="15" t="e">
        <f>C38/#REF!*100</f>
        <v>#REF!</v>
      </c>
      <c r="E38" s="15" t="e">
        <f>C38/#REF!*100</f>
        <v>#REF!</v>
      </c>
    </row>
    <row r="39" spans="1:5" s="32" customFormat="1" ht="74.25" customHeight="1" x14ac:dyDescent="0.25">
      <c r="A39" s="28" t="s">
        <v>23</v>
      </c>
      <c r="B39" s="2" t="s">
        <v>20</v>
      </c>
      <c r="C39" s="17">
        <f>C40</f>
        <v>35.725000000000001</v>
      </c>
      <c r="D39" s="15" t="e">
        <f>C39/#REF!*100</f>
        <v>#REF!</v>
      </c>
      <c r="E39" s="15" t="e">
        <f>C39/#REF!*100</f>
        <v>#REF!</v>
      </c>
    </row>
    <row r="40" spans="1:5" s="32" customFormat="1" ht="75.75" customHeight="1" x14ac:dyDescent="0.25">
      <c r="A40" s="35" t="s">
        <v>29</v>
      </c>
      <c r="B40" s="9" t="s">
        <v>42</v>
      </c>
      <c r="C40" s="17">
        <v>35.725000000000001</v>
      </c>
      <c r="D40" s="15" t="e">
        <f>C40/#REF!*100</f>
        <v>#REF!</v>
      </c>
      <c r="E40" s="15" t="e">
        <f>C40/#REF!*100</f>
        <v>#REF!</v>
      </c>
    </row>
    <row r="41" spans="1:5" s="32" customFormat="1" ht="36" hidden="1" customHeight="1" x14ac:dyDescent="0.25">
      <c r="A41" s="36" t="s">
        <v>104</v>
      </c>
      <c r="B41" s="23" t="s">
        <v>105</v>
      </c>
      <c r="C41" s="17">
        <f>C42</f>
        <v>0</v>
      </c>
      <c r="D41" s="15"/>
      <c r="E41" s="15"/>
    </row>
    <row r="42" spans="1:5" s="32" customFormat="1" ht="45" hidden="1" customHeight="1" x14ac:dyDescent="0.25">
      <c r="A42" s="29" t="s">
        <v>106</v>
      </c>
      <c r="B42" s="14" t="s">
        <v>107</v>
      </c>
      <c r="C42" s="17">
        <v>0</v>
      </c>
      <c r="D42" s="15"/>
      <c r="E42" s="15"/>
    </row>
    <row r="43" spans="1:5" s="32" customFormat="1" ht="27" customHeight="1" x14ac:dyDescent="0.25">
      <c r="A43" s="37" t="s">
        <v>14</v>
      </c>
      <c r="B43" s="5" t="s">
        <v>79</v>
      </c>
      <c r="C43" s="18">
        <f>C44+C46</f>
        <v>4.5069999999999997</v>
      </c>
      <c r="D43" s="15" t="e">
        <f>C43/#REF!*100</f>
        <v>#REF!</v>
      </c>
      <c r="E43" s="15" t="e">
        <f>C43/#REF!*100</f>
        <v>#REF!</v>
      </c>
    </row>
    <row r="44" spans="1:5" s="32" customFormat="1" ht="87" hidden="1" customHeight="1" x14ac:dyDescent="0.25">
      <c r="A44" s="28" t="s">
        <v>93</v>
      </c>
      <c r="B44" s="2" t="s">
        <v>94</v>
      </c>
      <c r="C44" s="17">
        <f>C45</f>
        <v>0</v>
      </c>
      <c r="D44" s="15" t="e">
        <f>C44/#REF!*100</f>
        <v>#REF!</v>
      </c>
      <c r="E44" s="15" t="e">
        <f>C44/#REF!*100</f>
        <v>#REF!</v>
      </c>
    </row>
    <row r="45" spans="1:5" s="32" customFormat="1" ht="82.5" hidden="1" customHeight="1" x14ac:dyDescent="0.25">
      <c r="A45" s="28" t="s">
        <v>91</v>
      </c>
      <c r="B45" s="2" t="s">
        <v>92</v>
      </c>
      <c r="C45" s="17">
        <v>0</v>
      </c>
      <c r="D45" s="15"/>
      <c r="E45" s="15"/>
    </row>
    <row r="46" spans="1:5" s="32" customFormat="1" ht="32.25" customHeight="1" x14ac:dyDescent="0.25">
      <c r="A46" s="28" t="s">
        <v>24</v>
      </c>
      <c r="B46" s="2" t="s">
        <v>25</v>
      </c>
      <c r="C46" s="17">
        <f>C47</f>
        <v>4.5069999999999997</v>
      </c>
      <c r="D46" s="15" t="e">
        <f>C46/#REF!*100</f>
        <v>#REF!</v>
      </c>
      <c r="E46" s="15" t="e">
        <f>C46/#REF!*100</f>
        <v>#REF!</v>
      </c>
    </row>
    <row r="47" spans="1:5" s="34" customFormat="1" ht="45" customHeight="1" x14ac:dyDescent="0.25">
      <c r="A47" s="29" t="s">
        <v>55</v>
      </c>
      <c r="B47" s="14" t="s">
        <v>30</v>
      </c>
      <c r="C47" s="20">
        <v>4.5069999999999997</v>
      </c>
      <c r="D47" s="15" t="e">
        <f>C47/#REF!*100</f>
        <v>#REF!</v>
      </c>
      <c r="E47" s="15" t="e">
        <f>C47/#REF!*100</f>
        <v>#REF!</v>
      </c>
    </row>
    <row r="48" spans="1:5" s="34" customFormat="1" ht="22.5" hidden="1" customHeight="1" x14ac:dyDescent="0.25">
      <c r="A48" s="36" t="s">
        <v>68</v>
      </c>
      <c r="B48" s="23" t="s">
        <v>84</v>
      </c>
      <c r="C48" s="38">
        <f>C49+C51</f>
        <v>0</v>
      </c>
      <c r="D48" s="15" t="e">
        <f>C48/#REF!*100</f>
        <v>#REF!</v>
      </c>
      <c r="E48" s="15" t="e">
        <f>C48/#REF!*100</f>
        <v>#REF!</v>
      </c>
    </row>
    <row r="49" spans="1:5" s="34" customFormat="1" ht="36.75" hidden="1" customHeight="1" x14ac:dyDescent="0.25">
      <c r="A49" s="29" t="s">
        <v>98</v>
      </c>
      <c r="B49" s="14" t="s">
        <v>97</v>
      </c>
      <c r="C49" s="38">
        <f>C50</f>
        <v>0</v>
      </c>
      <c r="D49" s="15"/>
      <c r="E49" s="15"/>
    </row>
    <row r="50" spans="1:5" s="34" customFormat="1" ht="107.25" hidden="1" customHeight="1" x14ac:dyDescent="0.25">
      <c r="A50" s="29" t="s">
        <v>95</v>
      </c>
      <c r="B50" s="14" t="s">
        <v>96</v>
      </c>
      <c r="C50" s="20">
        <v>0</v>
      </c>
      <c r="D50" s="15"/>
      <c r="E50" s="15"/>
    </row>
    <row r="51" spans="1:5" s="34" customFormat="1" ht="90" hidden="1" customHeight="1" x14ac:dyDescent="0.25">
      <c r="A51" s="39" t="s">
        <v>67</v>
      </c>
      <c r="B51" s="25" t="s">
        <v>66</v>
      </c>
      <c r="C51" s="20">
        <f>C52</f>
        <v>0</v>
      </c>
      <c r="D51" s="15"/>
      <c r="E51" s="15"/>
    </row>
    <row r="52" spans="1:5" s="34" customFormat="1" ht="62.25" hidden="1" customHeight="1" x14ac:dyDescent="0.25">
      <c r="A52" s="29" t="s">
        <v>85</v>
      </c>
      <c r="B52" s="14" t="s">
        <v>86</v>
      </c>
      <c r="C52" s="20">
        <v>0</v>
      </c>
      <c r="D52" s="15" t="e">
        <f>C52/#REF!*100</f>
        <v>#REF!</v>
      </c>
      <c r="E52" s="15" t="e">
        <f>C52/#REF!*100</f>
        <v>#REF!</v>
      </c>
    </row>
    <row r="53" spans="1:5" s="32" customFormat="1" ht="21.75" customHeight="1" x14ac:dyDescent="0.25">
      <c r="A53" s="33" t="s">
        <v>15</v>
      </c>
      <c r="B53" s="10" t="s">
        <v>0</v>
      </c>
      <c r="C53" s="19">
        <f>C55</f>
        <v>1601.5530000000001</v>
      </c>
      <c r="D53" s="15" t="e">
        <f>C53/#REF!*100</f>
        <v>#REF!</v>
      </c>
      <c r="E53" s="15" t="e">
        <f>C53/#REF!*100</f>
        <v>#REF!</v>
      </c>
    </row>
    <row r="54" spans="1:5" s="32" customFormat="1" ht="28.5" hidden="1" customHeight="1" x14ac:dyDescent="0.25">
      <c r="A54" s="30" t="s">
        <v>9</v>
      </c>
      <c r="B54" s="11" t="s">
        <v>6</v>
      </c>
      <c r="C54" s="17"/>
      <c r="D54" s="15" t="e">
        <f>C54/#REF!*100</f>
        <v>#REF!</v>
      </c>
      <c r="E54" s="15" t="e">
        <f>C54/#REF!*100</f>
        <v>#REF!</v>
      </c>
    </row>
    <row r="55" spans="1:5" s="32" customFormat="1" ht="30.75" customHeight="1" x14ac:dyDescent="0.25">
      <c r="A55" s="30" t="s">
        <v>21</v>
      </c>
      <c r="B55" s="11" t="s">
        <v>87</v>
      </c>
      <c r="C55" s="16">
        <f>C56+C59+C60+C63</f>
        <v>1601.5530000000001</v>
      </c>
      <c r="D55" s="15" t="e">
        <f>C55/#REF!*100</f>
        <v>#REF!</v>
      </c>
      <c r="E55" s="15" t="e">
        <f>C55/#REF!*100</f>
        <v>#REF!</v>
      </c>
    </row>
    <row r="56" spans="1:5" s="32" customFormat="1" ht="18.600000000000001" customHeight="1" x14ac:dyDescent="0.25">
      <c r="A56" s="30" t="s">
        <v>44</v>
      </c>
      <c r="B56" s="11" t="s">
        <v>39</v>
      </c>
      <c r="C56" s="16">
        <f>C57</f>
        <v>792.09500000000003</v>
      </c>
      <c r="D56" s="15" t="e">
        <f>C56/#REF!*100</f>
        <v>#REF!</v>
      </c>
      <c r="E56" s="15" t="e">
        <f>C56/#REF!*100</f>
        <v>#REF!</v>
      </c>
    </row>
    <row r="57" spans="1:5" s="32" customFormat="1" ht="31.5" customHeight="1" x14ac:dyDescent="0.25">
      <c r="A57" s="30" t="s">
        <v>45</v>
      </c>
      <c r="B57" s="2" t="s">
        <v>69</v>
      </c>
      <c r="C57" s="17">
        <v>792.09500000000003</v>
      </c>
      <c r="D57" s="15" t="e">
        <f>C57/#REF!*100</f>
        <v>#REF!</v>
      </c>
      <c r="E57" s="15" t="e">
        <f>C57/#REF!*100</f>
        <v>#REF!</v>
      </c>
    </row>
    <row r="58" spans="1:5" s="32" customFormat="1" ht="18" customHeight="1" x14ac:dyDescent="0.25">
      <c r="A58" s="30" t="s">
        <v>46</v>
      </c>
      <c r="B58" s="2" t="s">
        <v>40</v>
      </c>
      <c r="C58" s="17">
        <f>C59</f>
        <v>82.674999999999997</v>
      </c>
      <c r="D58" s="15"/>
      <c r="E58" s="15"/>
    </row>
    <row r="59" spans="1:5" s="32" customFormat="1" ht="48" customHeight="1" x14ac:dyDescent="0.25">
      <c r="A59" s="30" t="s">
        <v>47</v>
      </c>
      <c r="B59" s="2" t="s">
        <v>88</v>
      </c>
      <c r="C59" s="17">
        <v>82.674999999999997</v>
      </c>
      <c r="D59" s="15" t="e">
        <f>C59/#REF!*100</f>
        <v>#REF!</v>
      </c>
      <c r="E59" s="15" t="e">
        <f>C59/#REF!*100</f>
        <v>#REF!</v>
      </c>
    </row>
    <row r="60" spans="1:5" s="32" customFormat="1" ht="19.5" customHeight="1" x14ac:dyDescent="0.25">
      <c r="A60" s="30" t="s">
        <v>48</v>
      </c>
      <c r="B60" s="2" t="s">
        <v>10</v>
      </c>
      <c r="C60" s="17">
        <f t="shared" ref="C60:C61" si="6">C61</f>
        <v>801.46699999999998</v>
      </c>
      <c r="D60" s="15" t="e">
        <f>C60/#REF!*100</f>
        <v>#REF!</v>
      </c>
      <c r="E60" s="15" t="e">
        <f>C60/#REF!*100</f>
        <v>#REF!</v>
      </c>
    </row>
    <row r="61" spans="1:5" s="32" customFormat="1" ht="18" customHeight="1" x14ac:dyDescent="0.25">
      <c r="A61" s="28" t="s">
        <v>49</v>
      </c>
      <c r="B61" s="12" t="s">
        <v>33</v>
      </c>
      <c r="C61" s="17">
        <f t="shared" si="6"/>
        <v>801.46699999999998</v>
      </c>
      <c r="D61" s="15" t="e">
        <f>C61/#REF!*100</f>
        <v>#REF!</v>
      </c>
      <c r="E61" s="15" t="e">
        <f>C61/#REF!*100</f>
        <v>#REF!</v>
      </c>
    </row>
    <row r="62" spans="1:5" s="32" customFormat="1" ht="33.75" customHeight="1" x14ac:dyDescent="0.25">
      <c r="A62" s="30" t="s">
        <v>50</v>
      </c>
      <c r="B62" s="13" t="s">
        <v>53</v>
      </c>
      <c r="C62" s="17">
        <v>801.46699999999998</v>
      </c>
      <c r="D62" s="15" t="e">
        <f>C62/#REF!*100</f>
        <v>#REF!</v>
      </c>
      <c r="E62" s="15" t="e">
        <f>C62/#REF!*100</f>
        <v>#REF!</v>
      </c>
    </row>
    <row r="63" spans="1:5" s="32" customFormat="1" ht="96.75" customHeight="1" x14ac:dyDescent="0.25">
      <c r="A63" s="30" t="s">
        <v>118</v>
      </c>
      <c r="B63" s="13" t="s">
        <v>117</v>
      </c>
      <c r="C63" s="17">
        <v>-74.683999999999997</v>
      </c>
      <c r="D63" s="15"/>
      <c r="E63" s="15"/>
    </row>
    <row r="64" spans="1:5" s="32" customFormat="1" ht="15.75" customHeight="1" x14ac:dyDescent="0.25">
      <c r="A64" s="33"/>
      <c r="B64" s="31" t="s">
        <v>1</v>
      </c>
      <c r="C64" s="18">
        <f>C11+C53</f>
        <v>6873.3989999999985</v>
      </c>
      <c r="D64" s="15" t="e">
        <f>C64/#REF!*100</f>
        <v>#REF!</v>
      </c>
      <c r="E64" s="15" t="e">
        <f>C64/#REF!*100</f>
        <v>#REF!</v>
      </c>
    </row>
    <row r="65" spans="2:2" ht="26.25" customHeight="1" x14ac:dyDescent="0.2">
      <c r="B65" s="4"/>
    </row>
    <row r="66" spans="2:2" ht="24.75" customHeight="1" x14ac:dyDescent="0.2">
      <c r="B66" s="4"/>
    </row>
    <row r="67" spans="2:2" ht="12.75" customHeight="1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</sheetData>
  <mergeCells count="11">
    <mergeCell ref="D9:D10"/>
    <mergeCell ref="E9:E10"/>
    <mergeCell ref="A9:A10"/>
    <mergeCell ref="B9:B10"/>
    <mergeCell ref="B1:C1"/>
    <mergeCell ref="B2:C2"/>
    <mergeCell ref="B3:C3"/>
    <mergeCell ref="B4:C4"/>
    <mergeCell ref="C9:C10"/>
    <mergeCell ref="A7:C7"/>
    <mergeCell ref="A6:C6"/>
  </mergeCells>
  <phoneticPr fontId="0" type="noConversion"/>
  <hyperlinks>
    <hyperlink ref="B14" r:id="rId1" display="consultantplus://offline/ref=68511C1015B170B341561B6276342C4B4E6646A11183ABC2E21714ABA0C817E4C0B59703E35DQEuEE"/>
    <hyperlink ref="B15" r:id="rId2" display="consultantplus://offline/ref=68511C1015B170B341561B6276342C4B4E6646A11183ABC2E21714ABA0C817E4C0B59701E35DE3B2Q4u7E"/>
  </hyperlinks>
  <pageMargins left="0.49" right="0.34" top="0.39370078740157483" bottom="0.19685039370078741" header="0.39370078740157483" footer="0.2"/>
  <pageSetup paperSize="9" scale="90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2024-04-23T06:46:45Z</cp:lastPrinted>
  <dcterms:created xsi:type="dcterms:W3CDTF">2006-05-12T06:58:42Z</dcterms:created>
  <dcterms:modified xsi:type="dcterms:W3CDTF">2024-04-23T06:47:00Z</dcterms:modified>
</cp:coreProperties>
</file>