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75" windowHeight="7620" activeTab="2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Area" localSheetId="2">'приложение 3'!$A$3:$J$77</definedName>
  </definedNames>
  <calcPr fullCalcOnLoad="1"/>
</workbook>
</file>

<file path=xl/sharedStrings.xml><?xml version="1.0" encoding="utf-8"?>
<sst xmlns="http://schemas.openxmlformats.org/spreadsheetml/2006/main" count="504" uniqueCount="305">
  <si>
    <t xml:space="preserve">по разделам, подразделам, 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</si>
  <si>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</si>
  <si>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</si>
  <si>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</si>
  <si>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</si>
  <si>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</si>
  <si>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</si>
  <si>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182 1 06 00000 00 0000 000</t>
  </si>
  <si>
    <t>НАЛОГИ НА ИМУЩЕСТВО</t>
  </si>
  <si>
    <t>ГОСУДАРСТВЕННАЯ ПОШЛИНА, СБОРЫ</t>
  </si>
  <si>
    <t>БЕЗВОЗМЕЗДНЫЕ ПОСТУПЛЕНИЯ</t>
  </si>
  <si>
    <t>Безвозмездные поступления от других бюджетов бюджетной системы РФ</t>
  </si>
  <si>
    <t>330 2 02 01001 10 0000 151</t>
  </si>
  <si>
    <t>Дотации бюджетам поселений на выравнивание уровня бюджетной обеспеченности</t>
  </si>
  <si>
    <t>330 2 02 02003 05 0000 151</t>
  </si>
  <si>
    <t>Субвенции  бюджетам муниципальных районов на осуществление полномочий по подготовке и проведению сельскохозяйственной переписи (ФБ)</t>
  </si>
  <si>
    <t>330 2 02 02004 00 0000 151</t>
  </si>
  <si>
    <t>Субвенции  бюджетам на осуществление федеральных полномочий по государственной регистрации актов гражданского состояния (ФБ)</t>
  </si>
  <si>
    <t>330 2 02 02004 05 0000 151</t>
  </si>
  <si>
    <t>Субвенции  бюджетам муниципальных районов на осуществление федеральных полномочий по государственной регистрации актов гражданского состояния (ФБ)</t>
  </si>
  <si>
    <t>Субвенции  бюджетам муниципальных районов на осуществление полномочий по государственной регистрации актов гражданского состояния (ОБ)</t>
  </si>
  <si>
    <t>330 2 02 02008 05 0000 151</t>
  </si>
  <si>
    <t>Субвенции бюджетам муниципальных районов для финансового обеспечения переданных исполнительно-распорядительным органам муниципальных образований полномочий по составлению (изменению, дополнению) списка кандидатов в присяжные заседатели федеральных судов общей юрисдикции в РФ (ФБ)</t>
  </si>
  <si>
    <t>330 2 02 02009 05 0000 151</t>
  </si>
  <si>
    <t>Субвенции бюджетам муниципальных районов на обеспечение равной  доступности услуг общественного транспорта на территории соответствующего субъекта РФ для отдельных категорий граждан, оказание мер социальной поддержки которых относится к ведению РФ(ФБ)</t>
  </si>
  <si>
    <t>330 2 02 02020 05 0000 151</t>
  </si>
  <si>
    <t>Субвенции бюджетам муниципальных районов на осуществление полномочий по первичному воинскому учету на территориях, где отсутствуют военные комиссариаты (ФБ)</t>
  </si>
  <si>
    <t>330 2 02 02023 05 0000 151</t>
  </si>
  <si>
    <t>Субвенции бюджетам муниципальных районов на обеспечение жильём отдельных категорий граждан (ФБ)</t>
  </si>
  <si>
    <t>330 2 02 02028 05 0000 151</t>
  </si>
  <si>
    <t>Субвенции бюджетам муниципальных районов  на 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</si>
  <si>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Субвенции бюджетам муниципальных районов  на денежные выплаты медицинскому персоналу фельдшерско-акушерских пунктов, врачам, фельдшерам и медицинским сестрам "Скорой медицинской помощи" (ФБ)</t>
  </si>
  <si>
    <t>Субвенции бюджетам муниципальных районов  на денежные выплаты медицинскому персоналу фельдшерско-акушерских пунктов, врачам, фельдшерам и медицинским сестрам "Скорой медицинской помощи" (ОБ)</t>
  </si>
  <si>
    <t>330 2 02 02038 05 0000 151</t>
  </si>
  <si>
    <t>Субвенции бюджетам муниципальных районов на выплату единовременных пособий при всех формах устройства детей, лишенных родительского попечения в семью</t>
  </si>
  <si>
    <t>330 2 02 02039 05 0000 151</t>
  </si>
  <si>
    <t xml:space="preserve">Субвенции бюджетам муниципальных районов на ежемесячное денежное вознаграждение за классное руководство </t>
  </si>
  <si>
    <t>Субвенции бюджетам муниципальных районов на ежемесячное денежное вознаграждение за классное руководство(ФБ)</t>
  </si>
  <si>
    <t>Субвенции бюджетам муниципальных районов на ежемесячное денежное вознаграждение за классное руководство(ОБ)</t>
  </si>
  <si>
    <t>330 2 02 02040 05 0000 151</t>
  </si>
  <si>
    <t xml:space="preserve">Субвенции бюджетам муниципальных районов  на предоставление гражданам субсидий на оплату жилого помещения и коммунальных услуг </t>
  </si>
  <si>
    <t>330 2 02 02043 05 0000 151</t>
  </si>
  <si>
    <t xml:space="preserve">Субвенции бюджетам муниципальных районов на выполнение передаваемых полномочий субъектов РФ </t>
  </si>
  <si>
    <t>330 2 02 02043 05 0001 151</t>
  </si>
  <si>
    <t>Субвенции бюджетам муниципальных районов на проведение аттестации педагогических работников на первую и вторую категорию</t>
  </si>
  <si>
    <t>330 2 02 02043 05 0002 151</t>
  </si>
  <si>
    <t>Субвенции на реализацию государственного стандарта общего образования в муниципальных общеобразовательных учреждениях(ОБ)</t>
  </si>
  <si>
    <t>330 2 02 02043 05 0003 151</t>
  </si>
  <si>
    <t>Субвенции на выплату денежных средств на содержание ребенка и оплату труда при семейных формах устройства детей сирот и детей оставшихся без попечения родителей</t>
  </si>
  <si>
    <t>330 2 02 02043 05 0004 151</t>
  </si>
  <si>
    <t>Субвенции на организацию обеспечения питания учащихся общеобразовательных учреждений</t>
  </si>
  <si>
    <t>330 2 02 02043 05 0005 151</t>
  </si>
  <si>
    <t>Субвенции на предоставление социальной поддержки отдельным категориям граждан, проживающих и работающих в сельской местности на территории ХМАО-Югры, по оплате жилого помещения и коммунальных услуг (ОБ)</t>
  </si>
  <si>
    <t>330 2 02 02043 05 0006 151</t>
  </si>
  <si>
    <t>Субвенции на бесплатное изготовление и ремонт зубных протезов</t>
  </si>
  <si>
    <t>330 2 02 02043 05 0007 151</t>
  </si>
  <si>
    <t>Субвенции на обеспечение бесплатными молочными продуктами питания детей до трёх лет</t>
  </si>
  <si>
    <t>330 2 02 02043 05 0008 151</t>
  </si>
  <si>
    <t>Субвенции на предоставление гарантий детям-сиротам и детям, оставшимся без попечения родителей</t>
  </si>
  <si>
    <t>330 2 02 02043 05 0009 151</t>
  </si>
  <si>
    <t>Субвенции на содержание административных комиссий</t>
  </si>
  <si>
    <t>330 2 02 02043 05 0010 151</t>
  </si>
  <si>
    <t>Субвенции на содержание комиссий по делам несовершеннолетних</t>
  </si>
  <si>
    <t>330 2 02 02043 05 0011 151</t>
  </si>
  <si>
    <t>Субвенции на предоставление гарантий детям инвалидам в сфере образования из ОБ</t>
  </si>
  <si>
    <t>330 2 02 02043 05 0012 151</t>
  </si>
  <si>
    <t>Субвенции на предоставление социальной поддержки педагогическим работникам и иным категориям граждан, проживающим и работающим в сельской местности, рабочих поселках (поселках городского типа) ХМАО-Югры по оплате жилого помещения и коммунальных услуг</t>
  </si>
  <si>
    <t>330 2 02 02043 05 0013 151</t>
  </si>
  <si>
    <t>Субвенции на обеспечение детей-сирот и детей, оставшихся без попечения родителей, жилыми помещениями</t>
  </si>
  <si>
    <t>330 2 02 02043 05 0014 151</t>
  </si>
  <si>
    <t>Субвенции на организацию денежных выплат медицинским работникам, обслуживающим малокомплектные терапевтические участки, участки врачей общей практики муниципальных систем здравоохранения</t>
  </si>
  <si>
    <t>330 2 02 02043 05 0015 151</t>
  </si>
  <si>
    <t>Субвенции местным бюджетам на осуществление деятельности по опеке и попечительству</t>
  </si>
  <si>
    <t>330 2 02 02044 05 0000 151</t>
  </si>
  <si>
    <t>Субвенции бюджетам муниципальных районов на цели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безопасности, содержащихся за счет средств бюджетов субъектов  Российской Федерации и местных бюджетов (ФБ)</t>
  </si>
  <si>
    <t>330 2 02 02047 05 0000 151</t>
  </si>
  <si>
    <t>Субвенция на осуществление части полномочий по решению вопросов местного значения из бюджетов поселений бюджету муниципального района  в соотвествии с заключенными Соглашениями</t>
  </si>
  <si>
    <t>330 2 02 02050 05 0000 151</t>
  </si>
  <si>
    <t xml:space="preserve">Субвенции бюджетам муниципальных районов на 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</si>
  <si>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330 2 02 02051 05 0000 151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</si>
  <si>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</si>
  <si>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 (ФБ)</t>
  </si>
  <si>
    <t>Субвенции бюджетам муниципальных районов на выплату денежных средств на содержание ребенка, единовременных пособий и оплату труда при семейных формах устройства детей-сирот и детей, оставшихся без попечения родителей (ОБ)</t>
  </si>
  <si>
    <t>330 2 02 02053 05 0000 151</t>
  </si>
  <si>
    <t>Субвенции бюджетам муниципальных районов на выплату компенсации части родительской платы за содержание ребенка в муниципальных образовательных учреждениях, реализующих основную программу дошкольного образования</t>
  </si>
  <si>
    <t>Субвенции бюджетам муниципальных районов на выплату компенсации части родительской платы за содержание ребенка в муниципальных образовательных учреждениях, реализующих основную программу дошкольного образования (ФБ)</t>
  </si>
  <si>
    <t>Субвенции бюджетам муниципальных районов на выплату компенсации части родительской платы за содержание ребенка в муниципальных образовательных учреждениях, реализующих основную программу дошкольного образования (ОБ)</t>
  </si>
  <si>
    <t>000 2 02 02025 00 0000 151</t>
  </si>
  <si>
    <t>СРЕДСТВА, ПОЛУЧАЕМЫЕ НА КОМПЕНСАЦИЮ ДОПОЛНИТЕЛЬНЫХ РАСХОДОВ, ВОЗНИКАЮЩИХ В РЕЗУЛЬТАТЕ РЕШЕНИЙ, ПРИНЯТЫХ ОРГАНАМИ ВЛАСТИ ДРУГОГО УРОВНЯ</t>
  </si>
  <si>
    <t>330 2 02 02025 05 0000 151</t>
  </si>
  <si>
    <t>Средства бюджетов муниципальных районов,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</si>
  <si>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ИТОГО ДОХОДОВ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</si>
  <si>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</si>
  <si>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Дотации бюджетам поселений на выравнивание бюджетной обеспеченности</t>
  </si>
  <si>
    <t>Субвенции бюджетам поселений на  осуществление первичного воинского учета на территориях, где отсутствуют военные комиссариаты</t>
  </si>
  <si>
    <t>Доходы от использования имущества, находящегося в государственной и муниципальной собственности</t>
  </si>
  <si>
    <t>6</t>
  </si>
  <si>
    <t>182 1 06 01030 10 0000 110</t>
  </si>
  <si>
    <t>650 108 04020 01 0000 110</t>
  </si>
  <si>
    <t>650 111 0000 00 0000 000</t>
  </si>
  <si>
    <t>650 1 08 00000 00 0000 000</t>
  </si>
  <si>
    <t>650 111 09045 10 0000 120</t>
  </si>
  <si>
    <t>650 2 00 00000 00 0000 000</t>
  </si>
  <si>
    <t>650 2 02 00000 00 0000 000</t>
  </si>
  <si>
    <t>650 2 02 01000 00 0000 151</t>
  </si>
  <si>
    <t>650 2 02 01001 10 0000 151</t>
  </si>
  <si>
    <t>650 2 02 03000 00 0000 151</t>
  </si>
  <si>
    <t>650 2 02 03015 10 0000 151</t>
  </si>
  <si>
    <t>650 2 02 01003 10 0000 151</t>
  </si>
  <si>
    <t>182 1 01 02010 01 0000 110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</si>
  <si>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гарницах поселений, а также средства от продажи права на заключение договоров аренды указанных участков</t>
  </si>
  <si>
    <t>650 2 02 04999 10 0000 151</t>
  </si>
  <si>
    <t>Прочие межбюджетные трансферты, передаваемые бюджетам поселений</t>
  </si>
  <si>
    <t>% исполнения от уточненного плана на год</t>
  </si>
  <si>
    <t>Исполнение бюджета муниципального образования городское поселение Андра</t>
  </si>
  <si>
    <t>182 1 01 02020 01 0000 110</t>
  </si>
  <si>
    <t>070 111 05013 10 0000 120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</si>
  <si>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</si>
  <si>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за 2014 год по кодам классификации доходов бюджета</t>
  </si>
  <si>
    <t>182 1 06 06000 00 0000 110</t>
  </si>
  <si>
    <t>Земельный налог</t>
  </si>
  <si>
    <t>182 1 06 06013 10 0000 110</t>
  </si>
  <si>
    <t>183 1 06 06023 10 0000 110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</si>
  <si>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</si>
  <si>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</si>
  <si>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000 1 14 00000 00 0000 000</t>
  </si>
  <si>
    <t>Доходы от продажи материальных инематериальных активов</t>
  </si>
  <si>
    <t>651 1 14 02053 10 0000 410</t>
  </si>
  <si>
    <t>650 1 14 06013 10 0000 430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</si>
  <si>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</si>
  <si>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182 1 0 102030 01 0000 110</t>
  </si>
  <si>
    <t>650 2 07 05030 10 0000 180</t>
  </si>
  <si>
    <t>650 1 13 00000 00 0000 000</t>
  </si>
  <si>
    <t>650 1 13 02995 10 0000 130</t>
  </si>
  <si>
    <t>Доходы от оказании платных услуг (работ) и компенсации затрат государству</t>
  </si>
  <si>
    <t xml:space="preserve">ДОТАЦИИ от других бюджетов бюджетной системы РФ </t>
  </si>
  <si>
    <t>СУБВЕНЦИИ от других бюджетов бюджетной системы РФ</t>
  </si>
  <si>
    <t xml:space="preserve"> </t>
  </si>
  <si>
    <t>ВСЕГО</t>
  </si>
  <si>
    <t>Прочие межбюджетные трансферты</t>
  </si>
  <si>
    <t>Субвенции бюджетам субъектов Российской Федерации и муниципальных образований</t>
  </si>
  <si>
    <t>Субсидии  бюджетам  субъектов Российской  Федерации   и муниципальных образований (межбюджетные  субсидии )</t>
  </si>
  <si>
    <t/>
  </si>
  <si>
    <t>Дотации бюджетам субъектов Российской Федерации и муниципальных образований</t>
  </si>
  <si>
    <t>Межбюджетные трансферты</t>
  </si>
  <si>
    <t>Массовый спорт</t>
  </si>
  <si>
    <t>Друние  вопросы в области социальной  политики</t>
  </si>
  <si>
    <t>Охрана семьи, материнства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</si>
  <si>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</si>
  <si>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</si>
  <si>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</si>
  <si>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здравоохранения, физической культуры и спорта</t>
  </si>
  <si>
    <t>Физическая культура и спорт</t>
  </si>
  <si>
    <t>Скорая  медицинская  помощь</t>
  </si>
  <si>
    <t>Амбулаторная помощь</t>
  </si>
  <si>
    <t>Стационарная медицинская помощь</t>
  </si>
  <si>
    <t xml:space="preserve">                                              </t>
  </si>
  <si>
    <t>Здравоохранение, физическая культура и спорт</t>
  </si>
  <si>
    <t>Другие вопросы в области культуры, кинематографии и средств массовой информации</t>
  </si>
  <si>
    <t>Периодическая печать и издательства</t>
  </si>
  <si>
    <t>Кинематография</t>
  </si>
  <si>
    <t>Культура</t>
  </si>
  <si>
    <t>Культура, кинематография и средства массовой информации</t>
  </si>
  <si>
    <t>Другие вопросы в области образования</t>
  </si>
  <si>
    <t>Охрана объектов    растительного   и  животного  мира   и  среды  их  обитания</t>
  </si>
  <si>
    <t>Охрана окружающей  среды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</si>
  <si>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</si>
  <si>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</si>
  <si>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</si>
  <si>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</si>
  <si>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Связь и информатика</t>
  </si>
  <si>
    <t>Дорожное хозяйство (дорожные фонды)</t>
  </si>
  <si>
    <t>Общеэкономические вопросы</t>
  </si>
  <si>
    <t>Дорожное  хозяйство</t>
  </si>
  <si>
    <t>Транспорт</t>
  </si>
  <si>
    <t>Сельское хозяйство и рыболовство</t>
  </si>
  <si>
    <t>Национальная экономика</t>
  </si>
  <si>
    <t>Предупреждение и ликвидация последствий чрезвычайных ситуаций природного и техногенного характера, гражданская оборона</t>
  </si>
  <si>
    <t>Органы внутренних дел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</si>
  <si>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</si>
  <si>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</si>
  <si>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</si>
  <si>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</si>
  <si>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</si>
  <si>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Обслуживание государственного и муниципального долга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</si>
  <si>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</si>
  <si>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</si>
  <si>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</si>
  <si>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</si>
  <si>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</si>
  <si>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% исполнения от уточненного плана</t>
  </si>
  <si>
    <t>ПР</t>
  </si>
  <si>
    <t>Рз</t>
  </si>
  <si>
    <t>Наименование</t>
  </si>
  <si>
    <t>03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</si>
  <si>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</si>
  <si>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Прочие межбюджетные трансферты общего характера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</si>
  <si>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</si>
  <si>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02</t>
  </si>
  <si>
    <t>11</t>
  </si>
  <si>
    <t>Программа "Развития физической культуры и спорта на территории Октябрьского района на 2012-2014 года"</t>
  </si>
  <si>
    <t>01</t>
  </si>
  <si>
    <t>Физкультурно-оздоровительная работа и спортивные мероприяти</t>
  </si>
  <si>
    <t>08</t>
  </si>
  <si>
    <t>Мероприятия в сфере культуры, кинематографии и средств массовой информации</t>
  </si>
  <si>
    <t>Обеспечение деятельности подведомственных учреждений</t>
  </si>
  <si>
    <t xml:space="preserve">Культура и кинематография </t>
  </si>
  <si>
    <t>05</t>
  </si>
  <si>
    <t>Прочие мероприятия по благоустройству городских округов и поселений</t>
  </si>
  <si>
    <t>Организация и содержание мест захоронения</t>
  </si>
  <si>
    <t>Уличное освещение</t>
  </si>
  <si>
    <t>Программа "Модернизации и реформирование жилищно-коммунального комплекса Ханты-Мансийского автономного округа-Югры"</t>
  </si>
  <si>
    <t>Ремонт подземных участков сетей ТВС в пятитрубном исполнение в мкр. Финский - 208 м</t>
  </si>
  <si>
    <t>Ремонт в жилых домах №53,54,55</t>
  </si>
  <si>
    <t>Жилищное хозяйство в том числе:</t>
  </si>
  <si>
    <t>12</t>
  </si>
  <si>
    <t>04</t>
  </si>
  <si>
    <t>Мероприятия по землеустройству и землепользованию</t>
  </si>
  <si>
    <t>10</t>
  </si>
  <si>
    <t>Отдельные мероприятия в области информационно-коммуникационных технологий и связи</t>
  </si>
  <si>
    <t>09</t>
  </si>
  <si>
    <t>Программа по капитальному ремонту многоквартирных домов "Наш дом на 2011-2015 годы"</t>
  </si>
  <si>
    <t>Программа "Дорожное хозяйство" муниципальной программы"Развитие транспортной системы муниципального образования Октябрьского района" на 2014-2016 годы</t>
  </si>
  <si>
    <t>О защите населения и территории Октябрьского района от чрезвычайных ситуаций природного и техногенного характера за 2012-2015 годы"</t>
  </si>
  <si>
    <t>Осуществление первичного воинского учета на территориях, где отсутствуют военные комиссариаты</t>
  </si>
  <si>
    <t>13</t>
  </si>
  <si>
    <t>Расходы на выплаты  персоналу государственных (муниципальных) органов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</si>
  <si>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</si>
  <si>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Глава муниципального образования</t>
  </si>
  <si>
    <t>9</t>
  </si>
  <si>
    <t>7</t>
  </si>
  <si>
    <t>5</t>
  </si>
  <si>
    <t>4</t>
  </si>
  <si>
    <t>3</t>
  </si>
  <si>
    <t>1</t>
  </si>
  <si>
    <t>Исполнение за 2014 год тыс.рублей</t>
  </si>
  <si>
    <t>Налог на доходы  физических лиц с доходов, источником которых является налоговый агент, за исключением доходов, в отношении которых исчисление  и уплата налога осуществляется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</si>
  <si>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учередивших адвокатские кабинеты и других лиц, занимающихся частной практикой в соответствии со  статьей 227 Налогового кодекса Российской Федерации</t>
  </si>
  <si>
    <t>Налог на доходы физических лиц  с доходов, полученных физическими лицами в соответствии со статьёй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</si>
  <si>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</si>
  <si>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Прочие поступления от использования имущества, находящегося в собственности поселений (за исключением  имущества муниципальных бюджетных учреждений, а также  имущества муниципальных унитарных предприятий, в том числе казенных)</t>
  </si>
  <si>
    <t>Прочие доходы от компенсации затрат бюджетов поселений</t>
  </si>
  <si>
    <t>Дотации бюджетам поселений на поддержку мер по обеспечению сбалансированности бюджетов</t>
  </si>
  <si>
    <t>Прочие безвозмездные  поступления в бюджеты поселений</t>
  </si>
  <si>
    <t>Исполнение бюджета муниципального образования городское поселение Андра за 2013 год по разделам и подразделам функциональной классификации расходов бюджетов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</si>
  <si>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</si>
  <si>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экономики</t>
  </si>
  <si>
    <t>Инные закупки товаров, работ и услуг для обеспечения  государственных (муниципальных) нужд</t>
  </si>
  <si>
    <t>Информационный материал к решению Совета депутатов городского поселения Андра</t>
  </si>
  <si>
    <t>"Об исполнение бюджета муниципального образования городского поселение Андра за 2014 год</t>
  </si>
  <si>
    <t xml:space="preserve">Информационный материал к решению Совета депутатов городского поселения Андра </t>
  </si>
  <si>
    <t>"Об исполнении бюджета муниципального образования городское поселение Андра за 2014 год"</t>
  </si>
  <si>
    <t>Первоначальный план на 2014 год</t>
  </si>
  <si>
    <t>Уточненный план на 2014г, тыс.рублей</t>
  </si>
  <si>
    <t>Исполнение на 01.01.2015г, тыс.рулей</t>
  </si>
  <si>
    <t>Уточненнй план на 2014г., тыс.рублей</t>
  </si>
  <si>
    <t>Исполнение на 01.01.2015г. тыс.рублей</t>
  </si>
  <si>
    <t xml:space="preserve">Исполнение расходов по разделам, подразделам </t>
  </si>
  <si>
    <t>целевым статьям и видам расходов класификации расходов бюджета</t>
  </si>
  <si>
    <t>городского поселения Андра</t>
  </si>
  <si>
    <t>в ведомственной структуре расходов за 2014 год</t>
  </si>
  <si>
    <t>ЦСР</t>
  </si>
  <si>
    <t>Вед</t>
  </si>
  <si>
    <t>ВР</t>
  </si>
  <si>
    <t>Уточненный
план на 2014г., тыс.рублей</t>
  </si>
  <si>
    <t>Руководство и управление в сфере установленных функций органов государственной власти субьектов Российской Федерации и органов местного самоуправления</t>
  </si>
  <si>
    <t>4000000</t>
  </si>
  <si>
    <t>4010000</t>
  </si>
  <si>
    <t>4010203</t>
  </si>
  <si>
    <t>4010206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</si>
  <si>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</si>
  <si>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Выполнение  функций органами местного самоуправления</t>
  </si>
  <si>
    <t>100</t>
  </si>
  <si>
    <t>120</t>
  </si>
  <si>
    <t xml:space="preserve">Фонд оплаты труда и страховые взносы </t>
  </si>
  <si>
    <t>121</t>
  </si>
  <si>
    <t>Аппарат главы местной администрации</t>
  </si>
  <si>
    <t>Выполнение функций  органами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</si>
  <si>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</si>
  <si>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</si>
  <si>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4010204</t>
  </si>
  <si>
    <t>Инные выплаты персоналу, за исключением фонда оплаты труда</t>
  </si>
  <si>
    <t>Закупка товаров, работ и услуг для государственных нужд</t>
  </si>
  <si>
    <t>Иные закупки товаров, работ и услуг для обеспечения государственных (муниципальных) нужд</t>
  </si>
  <si>
    <t>122</t>
  </si>
  <si>
    <t>200</t>
  </si>
  <si>
    <t>240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</si>
  <si>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</si>
  <si>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</si>
  <si>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242</t>
  </si>
  <si>
    <t>244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</si>
  <si>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</si>
  <si>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</si>
  <si>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</si>
  <si>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800</t>
  </si>
  <si>
    <t>850</t>
  </si>
  <si>
    <t>852</t>
  </si>
  <si>
    <t>Резервные  фонды</t>
  </si>
  <si>
    <t>Резервные фонды исполнительных муниципальных органов власти</t>
  </si>
  <si>
    <t>Резервные средства</t>
  </si>
  <si>
    <t>4080000</t>
  </si>
  <si>
    <t>4080704</t>
  </si>
  <si>
    <t>870</t>
  </si>
  <si>
    <t>Обеспечение деятельности муниципальных органов власти</t>
  </si>
  <si>
    <t xml:space="preserve">Прочие меропритяи мцниицпальных органов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</si>
</sst>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0.000"/>
    <numFmt numFmtId="181" formatCode="0.0000"/>
    <numFmt numFmtId="182" formatCode="0.0%"/>
    <numFmt numFmtId="183" formatCode="00.0"/>
    <numFmt numFmtId="184" formatCode="00"/>
    <numFmt numFmtId="185" formatCode="_-* #,##0.0_р_._-;\-* #,##0.0_р_._-;_-* &quot;-&quot;??_р_._-;_-@_-"/>
    <numFmt numFmtId="186" formatCode="#,##0.00_р_.;[Red]#,##0.00_р_."/>
    <numFmt numFmtId="187" formatCode="#,##0.00;[Red]#,##0.00"/>
    <numFmt numFmtId="188" formatCode="#,##0.0_р_.;[Red]#,##0.0_р_.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8"/>
      <name val="Times New Roman Cyr"/>
      <family val="0"/>
    </font>
    <font>
      <b/>
      <sz val="8"/>
      <name val="Times New Roman CYR"/>
      <family val="1"/>
    </font>
    <font>
      <b/>
      <sz val="9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sz val="7"/>
      <name val="Times New Roman CYR"/>
      <family val="1"/>
    </font>
    <font>
      <b/>
      <sz val="12"/>
      <name val="Times New Roman Cyr"/>
      <family val="1"/>
    </font>
    <font>
      <b/>
      <sz val="8"/>
      <name val="Arial Cyr"/>
      <family val="0"/>
    </font>
    <font>
      <sz val="8"/>
      <name val="Times New Roman Cyr"/>
      <family val="0"/>
    </font>
    <font>
      <b/>
      <sz val="10"/>
      <name val="Arial Cyr"/>
      <family val="0"/>
    </font>
    <font>
      <b/>
      <sz val="9"/>
      <name val="Times New Roman Cyr"/>
      <family val="0"/>
    </font>
    <font>
      <sz val="7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i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0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172" fontId="6" fillId="24" borderId="10" xfId="0" applyNumberFormat="1" applyFont="1" applyFill="1" applyBorder="1" applyAlignment="1">
      <alignment horizontal="center"/>
    </xf>
    <xf numFmtId="172" fontId="6" fillId="0" borderId="11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/>
    </xf>
    <xf numFmtId="172" fontId="3" fillId="24" borderId="12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3" fillId="0" borderId="12" xfId="0" applyNumberFormat="1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center"/>
    </xf>
    <xf numFmtId="172" fontId="5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72" fontId="4" fillId="0" borderId="15" xfId="0" applyNumberFormat="1" applyFont="1" applyFill="1" applyBorder="1" applyAlignment="1">
      <alignment horizontal="center"/>
    </xf>
    <xf numFmtId="172" fontId="3" fillId="24" borderId="16" xfId="0" applyNumberFormat="1" applyFont="1" applyFill="1" applyBorder="1" applyAlignment="1">
      <alignment horizontal="center"/>
    </xf>
    <xf numFmtId="172" fontId="3" fillId="24" borderId="10" xfId="0" applyNumberFormat="1" applyFont="1" applyFill="1" applyBorder="1" applyAlignment="1">
      <alignment horizontal="center"/>
    </xf>
    <xf numFmtId="172" fontId="6" fillId="24" borderId="12" xfId="0" applyNumberFormat="1" applyFont="1" applyFill="1" applyBorder="1" applyAlignment="1">
      <alignment horizontal="center"/>
    </xf>
    <xf numFmtId="172" fontId="6" fillId="0" borderId="12" xfId="0" applyNumberFormat="1" applyFont="1" applyFill="1" applyBorder="1" applyAlignment="1">
      <alignment horizontal="center"/>
    </xf>
    <xf numFmtId="172" fontId="6" fillId="24" borderId="11" xfId="0" applyNumberFormat="1" applyFont="1" applyFill="1" applyBorder="1" applyAlignment="1">
      <alignment horizontal="center"/>
    </xf>
    <xf numFmtId="172" fontId="3" fillId="24" borderId="11" xfId="0" applyNumberFormat="1" applyFont="1" applyFill="1" applyBorder="1" applyAlignment="1">
      <alignment horizontal="center"/>
    </xf>
    <xf numFmtId="172" fontId="6" fillId="24" borderId="16" xfId="0" applyNumberFormat="1" applyFont="1" applyFill="1" applyBorder="1" applyAlignment="1">
      <alignment horizontal="center"/>
    </xf>
    <xf numFmtId="172" fontId="5" fillId="0" borderId="10" xfId="0" applyNumberFormat="1" applyFont="1" applyFill="1" applyBorder="1" applyAlignment="1">
      <alignment horizontal="center"/>
    </xf>
    <xf numFmtId="172" fontId="7" fillId="0" borderId="10" xfId="0" applyNumberFormat="1" applyFont="1" applyFill="1" applyBorder="1" applyAlignment="1">
      <alignment horizontal="center"/>
    </xf>
    <xf numFmtId="172" fontId="7" fillId="4" borderId="10" xfId="0" applyNumberFormat="1" applyFont="1" applyFill="1" applyBorder="1" applyAlignment="1">
      <alignment horizontal="center"/>
    </xf>
    <xf numFmtId="172" fontId="6" fillId="4" borderId="10" xfId="0" applyNumberFormat="1" applyFont="1" applyFill="1" applyBorder="1" applyAlignment="1">
      <alignment horizontal="center"/>
    </xf>
    <xf numFmtId="172" fontId="6" fillId="25" borderId="10" xfId="0" applyNumberFormat="1" applyFont="1" applyFill="1" applyBorder="1" applyAlignment="1">
      <alignment horizontal="center"/>
    </xf>
    <xf numFmtId="172" fontId="6" fillId="3" borderId="10" xfId="0" applyNumberFormat="1" applyFont="1" applyFill="1" applyBorder="1" applyAlignment="1">
      <alignment horizontal="center"/>
    </xf>
    <xf numFmtId="172" fontId="6" fillId="22" borderId="10" xfId="0" applyNumberFormat="1" applyFont="1" applyFill="1" applyBorder="1" applyAlignment="1">
      <alignment horizontal="center"/>
    </xf>
    <xf numFmtId="172" fontId="6" fillId="23" borderId="10" xfId="0" applyNumberFormat="1" applyFont="1" applyFill="1" applyBorder="1" applyAlignment="1">
      <alignment horizontal="center"/>
    </xf>
    <xf numFmtId="172" fontId="4" fillId="0" borderId="13" xfId="0" applyNumberFormat="1" applyFont="1" applyFill="1" applyBorder="1" applyAlignment="1">
      <alignment horizontal="center"/>
    </xf>
    <xf numFmtId="172" fontId="5" fillId="24" borderId="13" xfId="0" applyNumberFormat="1" applyFont="1" applyFill="1" applyBorder="1" applyAlignment="1">
      <alignment horizontal="center"/>
    </xf>
    <xf numFmtId="172" fontId="6" fillId="0" borderId="13" xfId="0" applyNumberFormat="1" applyFont="1" applyFill="1" applyBorder="1" applyAlignment="1">
      <alignment horizontal="center"/>
    </xf>
    <xf numFmtId="172" fontId="5" fillId="24" borderId="13" xfId="0" applyNumberFormat="1" applyFont="1" applyFill="1" applyBorder="1" applyAlignment="1">
      <alignment horizontal="center" vertical="center"/>
    </xf>
    <xf numFmtId="172" fontId="4" fillId="24" borderId="13" xfId="0" applyNumberFormat="1" applyFont="1" applyFill="1" applyBorder="1" applyAlignment="1">
      <alignment horizontal="center"/>
    </xf>
    <xf numFmtId="172" fontId="4" fillId="0" borderId="14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4" xfId="0" applyFont="1" applyBorder="1" applyAlignment="1">
      <alignment/>
    </xf>
    <xf numFmtId="0" fontId="4" fillId="0" borderId="13" xfId="0" applyFont="1" applyFill="1" applyBorder="1" applyAlignment="1">
      <alignment horizontal="center"/>
    </xf>
    <xf numFmtId="172" fontId="4" fillId="24" borderId="19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3" fillId="0" borderId="20" xfId="0" applyFont="1" applyBorder="1" applyAlignment="1">
      <alignment/>
    </xf>
    <xf numFmtId="0" fontId="3" fillId="0" borderId="11" xfId="0" applyFont="1" applyFill="1" applyBorder="1" applyAlignment="1">
      <alignment horizontal="left" wrapText="1"/>
    </xf>
    <xf numFmtId="172" fontId="3" fillId="24" borderId="21" xfId="0" applyNumberFormat="1" applyFont="1" applyFill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10" xfId="0" applyFont="1" applyFill="1" applyBorder="1" applyAlignment="1">
      <alignment horizontal="left" wrapText="1"/>
    </xf>
    <xf numFmtId="172" fontId="3" fillId="24" borderId="23" xfId="0" applyNumberFormat="1" applyFont="1" applyFill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2" xfId="0" applyFont="1" applyFill="1" applyBorder="1" applyAlignment="1">
      <alignment horizontal="left" wrapText="1"/>
    </xf>
    <xf numFmtId="172" fontId="3" fillId="24" borderId="18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16" xfId="0" applyFont="1" applyFill="1" applyBorder="1" applyAlignment="1">
      <alignment horizontal="left" vertical="center" wrapText="1"/>
    </xf>
    <xf numFmtId="172" fontId="3" fillId="24" borderId="2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172" fontId="3" fillId="24" borderId="19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/>
    </xf>
    <xf numFmtId="0" fontId="3" fillId="0" borderId="12" xfId="0" applyFont="1" applyFill="1" applyBorder="1" applyAlignment="1">
      <alignment horizontal="left" vertical="center" wrapText="1"/>
    </xf>
    <xf numFmtId="3" fontId="3" fillId="0" borderId="24" xfId="0" applyNumberFormat="1" applyFont="1" applyBorder="1" applyAlignment="1">
      <alignment/>
    </xf>
    <xf numFmtId="0" fontId="3" fillId="0" borderId="16" xfId="0" applyFont="1" applyFill="1" applyBorder="1" applyAlignment="1">
      <alignment vertical="top" wrapText="1"/>
    </xf>
    <xf numFmtId="49" fontId="4" fillId="0" borderId="14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172" fontId="4" fillId="24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Border="1" applyAlignment="1">
      <alignment/>
    </xf>
    <xf numFmtId="0" fontId="3" fillId="0" borderId="11" xfId="0" applyFont="1" applyFill="1" applyBorder="1" applyAlignment="1">
      <alignment vertical="top" wrapText="1"/>
    </xf>
    <xf numFmtId="49" fontId="3" fillId="0" borderId="17" xfId="0" applyNumberFormat="1" applyFont="1" applyBorder="1" applyAlignment="1">
      <alignment/>
    </xf>
    <xf numFmtId="0" fontId="3" fillId="0" borderId="12" xfId="0" applyFont="1" applyFill="1" applyBorder="1" applyAlignment="1">
      <alignment vertical="top" wrapText="1"/>
    </xf>
    <xf numFmtId="49" fontId="4" fillId="0" borderId="14" xfId="0" applyNumberFormat="1" applyFont="1" applyBorder="1" applyAlignment="1">
      <alignment/>
    </xf>
    <xf numFmtId="0" fontId="4" fillId="0" borderId="13" xfId="0" applyFont="1" applyFill="1" applyBorder="1" applyAlignment="1">
      <alignment vertical="top" wrapText="1"/>
    </xf>
    <xf numFmtId="49" fontId="3" fillId="0" borderId="2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11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22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1" fillId="0" borderId="22" xfId="0" applyFont="1" applyFill="1" applyBorder="1" applyAlignment="1">
      <alignment/>
    </xf>
    <xf numFmtId="0" fontId="3" fillId="0" borderId="10" xfId="52" applyNumberFormat="1" applyFont="1" applyFill="1" applyBorder="1" applyAlignment="1" applyProtection="1">
      <alignment horizontal="left" wrapText="1"/>
      <protection hidden="1"/>
    </xf>
    <xf numFmtId="0" fontId="11" fillId="0" borderId="10" xfId="52" applyNumberFormat="1" applyFont="1" applyFill="1" applyBorder="1" applyAlignment="1" applyProtection="1">
      <alignment horizontal="left" wrapText="1"/>
      <protection hidden="1"/>
    </xf>
    <xf numFmtId="0" fontId="11" fillId="0" borderId="22" xfId="0" applyFont="1" applyBorder="1" applyAlignment="1">
      <alignment/>
    </xf>
    <xf numFmtId="49" fontId="11" fillId="0" borderId="10" xfId="0" applyNumberFormat="1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0" fontId="11" fillId="22" borderId="22" xfId="0" applyFont="1" applyFill="1" applyBorder="1" applyAlignment="1">
      <alignment/>
    </xf>
    <xf numFmtId="0" fontId="11" fillId="22" borderId="10" xfId="0" applyFont="1" applyFill="1" applyBorder="1" applyAlignment="1">
      <alignment wrapText="1"/>
    </xf>
    <xf numFmtId="0" fontId="3" fillId="0" borderId="10" xfId="0" applyNumberFormat="1" applyFont="1" applyFill="1" applyBorder="1" applyAlignment="1">
      <alignment wrapText="1"/>
    </xf>
    <xf numFmtId="0" fontId="4" fillId="0" borderId="22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12" fillId="0" borderId="13" xfId="0" applyFont="1" applyBorder="1" applyAlignment="1">
      <alignment/>
    </xf>
    <xf numFmtId="0" fontId="13" fillId="0" borderId="0" xfId="0" applyFont="1" applyAlignment="1">
      <alignment/>
    </xf>
    <xf numFmtId="0" fontId="30" fillId="0" borderId="0" xfId="53" applyFont="1">
      <alignment/>
      <protection/>
    </xf>
    <xf numFmtId="172" fontId="30" fillId="0" borderId="0" xfId="53" applyNumberFormat="1" applyFont="1">
      <alignment/>
      <protection/>
    </xf>
    <xf numFmtId="0" fontId="30" fillId="0" borderId="0" xfId="53" applyFont="1" applyBorder="1">
      <alignment/>
      <protection/>
    </xf>
    <xf numFmtId="1" fontId="31" fillId="0" borderId="0" xfId="53" applyNumberFormat="1" applyFont="1" applyBorder="1">
      <alignment/>
      <protection/>
    </xf>
    <xf numFmtId="3" fontId="30" fillId="0" borderId="0" xfId="53" applyNumberFormat="1" applyFont="1">
      <alignment/>
      <protection/>
    </xf>
    <xf numFmtId="0" fontId="30" fillId="0" borderId="0" xfId="53" applyFont="1" applyAlignment="1">
      <alignment/>
      <protection/>
    </xf>
    <xf numFmtId="173" fontId="31" fillId="0" borderId="10" xfId="53" applyNumberFormat="1" applyFont="1" applyBorder="1">
      <alignment/>
      <protection/>
    </xf>
    <xf numFmtId="172" fontId="33" fillId="0" borderId="10" xfId="53" applyNumberFormat="1" applyFont="1" applyFill="1" applyBorder="1" applyAlignment="1" applyProtection="1">
      <alignment/>
      <protection hidden="1"/>
    </xf>
    <xf numFmtId="172" fontId="33" fillId="0" borderId="26" xfId="53" applyNumberFormat="1" applyFont="1" applyFill="1" applyBorder="1" applyAlignment="1" applyProtection="1">
      <alignment horizontal="right"/>
      <protection hidden="1"/>
    </xf>
    <xf numFmtId="0" fontId="33" fillId="0" borderId="27" xfId="53" applyNumberFormat="1" applyFont="1" applyFill="1" applyBorder="1" applyAlignment="1" applyProtection="1">
      <alignment horizontal="left"/>
      <protection hidden="1"/>
    </xf>
    <xf numFmtId="0" fontId="34" fillId="0" borderId="28" xfId="53" applyNumberFormat="1" applyFont="1" applyFill="1" applyBorder="1" applyAlignment="1" applyProtection="1">
      <alignment horizontal="left"/>
      <protection hidden="1"/>
    </xf>
    <xf numFmtId="188" fontId="8" fillId="24" borderId="10" xfId="0" applyNumberFormat="1" applyFont="1" applyFill="1" applyBorder="1" applyAlignment="1">
      <alignment horizontal="center" vertical="center" wrapText="1"/>
    </xf>
    <xf numFmtId="173" fontId="30" fillId="0" borderId="10" xfId="53" applyNumberFormat="1" applyFont="1" applyBorder="1">
      <alignment/>
      <protection/>
    </xf>
    <xf numFmtId="172" fontId="35" fillId="0" borderId="10" xfId="53" applyNumberFormat="1" applyFont="1" applyFill="1" applyBorder="1" applyAlignment="1" applyProtection="1">
      <alignment/>
      <protection hidden="1"/>
    </xf>
    <xf numFmtId="183" fontId="35" fillId="0" borderId="10" xfId="53" applyNumberFormat="1" applyFont="1" applyFill="1" applyBorder="1" applyAlignment="1" applyProtection="1">
      <alignment wrapText="1"/>
      <protection hidden="1"/>
    </xf>
    <xf numFmtId="184" fontId="35" fillId="0" borderId="10" xfId="53" applyNumberFormat="1" applyFont="1" applyFill="1" applyBorder="1" applyAlignment="1" applyProtection="1">
      <alignment wrapText="1"/>
      <protection hidden="1"/>
    </xf>
    <xf numFmtId="0" fontId="36" fillId="0" borderId="10" xfId="53" applyNumberFormat="1" applyFont="1" applyFill="1" applyBorder="1" applyAlignment="1" applyProtection="1">
      <alignment wrapText="1"/>
      <protection hidden="1"/>
    </xf>
    <xf numFmtId="0" fontId="31" fillId="0" borderId="0" xfId="53" applyFont="1">
      <alignment/>
      <protection/>
    </xf>
    <xf numFmtId="183" fontId="33" fillId="0" borderId="10" xfId="53" applyNumberFormat="1" applyFont="1" applyFill="1" applyBorder="1" applyAlignment="1" applyProtection="1">
      <alignment wrapText="1"/>
      <protection hidden="1"/>
    </xf>
    <xf numFmtId="184" fontId="33" fillId="0" borderId="10" xfId="53" applyNumberFormat="1" applyFont="1" applyFill="1" applyBorder="1" applyAlignment="1" applyProtection="1">
      <alignment wrapText="1"/>
      <protection hidden="1"/>
    </xf>
    <xf numFmtId="0" fontId="34" fillId="0" borderId="10" xfId="53" applyNumberFormat="1" applyFont="1" applyFill="1" applyBorder="1" applyAlignment="1" applyProtection="1">
      <alignment wrapText="1"/>
      <protection hidden="1"/>
    </xf>
    <xf numFmtId="172" fontId="35" fillId="0" borderId="10" xfId="54" applyNumberFormat="1" applyFont="1" applyFill="1" applyBorder="1" applyAlignment="1" applyProtection="1">
      <alignment/>
      <protection hidden="1"/>
    </xf>
    <xf numFmtId="0" fontId="36" fillId="0" borderId="10" xfId="55" applyNumberFormat="1" applyFont="1" applyFill="1" applyBorder="1" applyAlignment="1" applyProtection="1">
      <alignment wrapText="1"/>
      <protection hidden="1"/>
    </xf>
    <xf numFmtId="172" fontId="33" fillId="0" borderId="10" xfId="53" applyNumberFormat="1" applyFont="1" applyFill="1" applyBorder="1" applyAlignment="1" applyProtection="1">
      <alignment horizontal="right"/>
      <protection hidden="1"/>
    </xf>
    <xf numFmtId="172" fontId="35" fillId="24" borderId="10" xfId="53" applyNumberFormat="1" applyFont="1" applyFill="1" applyBorder="1" applyAlignment="1" applyProtection="1">
      <alignment/>
      <protection hidden="1"/>
    </xf>
    <xf numFmtId="183" fontId="33" fillId="0" borderId="11" xfId="53" applyNumberFormat="1" applyFont="1" applyFill="1" applyBorder="1" applyAlignment="1" applyProtection="1">
      <alignment wrapText="1"/>
      <protection hidden="1"/>
    </xf>
    <xf numFmtId="184" fontId="33" fillId="0" borderId="11" xfId="53" applyNumberFormat="1" applyFont="1" applyFill="1" applyBorder="1" applyAlignment="1" applyProtection="1">
      <alignment wrapText="1"/>
      <protection hidden="1"/>
    </xf>
    <xf numFmtId="0" fontId="34" fillId="0" borderId="11" xfId="53" applyNumberFormat="1" applyFont="1" applyFill="1" applyBorder="1" applyAlignment="1" applyProtection="1">
      <alignment wrapText="1"/>
      <protection hidden="1"/>
    </xf>
    <xf numFmtId="0" fontId="30" fillId="0" borderId="10" xfId="53" applyFont="1" applyBorder="1" applyAlignment="1">
      <alignment horizontal="center"/>
      <protection/>
    </xf>
    <xf numFmtId="0" fontId="35" fillId="0" borderId="10" xfId="53" applyNumberFormat="1" applyFont="1" applyFill="1" applyBorder="1" applyAlignment="1" applyProtection="1">
      <alignment horizontal="center"/>
      <protection hidden="1"/>
    </xf>
    <xf numFmtId="0" fontId="35" fillId="0" borderId="10" xfId="53" applyNumberFormat="1" applyFont="1" applyFill="1" applyBorder="1" applyAlignment="1" applyProtection="1">
      <alignment horizontal="center" vertical="center"/>
      <protection hidden="1"/>
    </xf>
    <xf numFmtId="0" fontId="3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7" fillId="0" borderId="10" xfId="53" applyFont="1" applyBorder="1" applyAlignment="1">
      <alignment horizontal="center" vertical="center" wrapText="1"/>
      <protection/>
    </xf>
    <xf numFmtId="0" fontId="35" fillId="0" borderId="10" xfId="53" applyNumberFormat="1" applyFont="1" applyFill="1" applyBorder="1" applyAlignment="1" applyProtection="1">
      <alignment horizontal="centerContinuous" vertical="center"/>
      <protection hidden="1"/>
    </xf>
    <xf numFmtId="0" fontId="31" fillId="0" borderId="0" xfId="53" applyNumberFormat="1" applyFont="1" applyFill="1" applyAlignment="1" applyProtection="1">
      <alignment/>
      <protection hidden="1"/>
    </xf>
    <xf numFmtId="0" fontId="30" fillId="0" borderId="0" xfId="53" applyNumberFormat="1" applyFont="1" applyFill="1" applyBorder="1" applyAlignment="1" applyProtection="1">
      <alignment horizontal="right"/>
      <protection hidden="1"/>
    </xf>
    <xf numFmtId="0" fontId="31" fillId="0" borderId="0" xfId="53" applyNumberFormat="1" applyFont="1" applyFill="1" applyBorder="1" applyAlignment="1" applyProtection="1">
      <alignment horizontal="centerContinuous"/>
      <protection hidden="1"/>
    </xf>
    <xf numFmtId="0" fontId="30" fillId="0" borderId="0" xfId="53" applyNumberFormat="1" applyFont="1" applyFill="1" applyBorder="1" applyAlignment="1" applyProtection="1">
      <alignment/>
      <protection hidden="1"/>
    </xf>
    <xf numFmtId="0" fontId="38" fillId="0" borderId="0" xfId="53" applyFont="1">
      <alignment/>
      <protection/>
    </xf>
    <xf numFmtId="0" fontId="30" fillId="0" borderId="0" xfId="53" applyFont="1" applyAlignment="1" applyProtection="1">
      <alignment horizontal="right"/>
      <protection hidden="1"/>
    </xf>
    <xf numFmtId="0" fontId="30" fillId="0" borderId="0" xfId="53" applyFont="1" applyAlignment="1" applyProtection="1">
      <alignment/>
      <protection hidden="1"/>
    </xf>
    <xf numFmtId="186" fontId="9" fillId="24" borderId="0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49" fontId="3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84" fontId="40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wrapText="1"/>
      <protection hidden="1"/>
    </xf>
    <xf numFmtId="184" fontId="40" fillId="0" borderId="10" xfId="53" applyNumberFormat="1" applyFont="1" applyFill="1" applyBorder="1" applyAlignment="1" applyProtection="1">
      <alignment horizontal="center" wrapText="1"/>
      <protection hidden="1"/>
    </xf>
    <xf numFmtId="0" fontId="36" fillId="0" borderId="12" xfId="53" applyNumberFormat="1" applyFont="1" applyFill="1" applyBorder="1" applyAlignment="1" applyProtection="1">
      <alignment wrapText="1"/>
      <protection hidden="1"/>
    </xf>
    <xf numFmtId="0" fontId="41" fillId="0" borderId="0" xfId="0" applyFont="1" applyAlignment="1">
      <alignment/>
    </xf>
    <xf numFmtId="49" fontId="9" fillId="0" borderId="10" xfId="0" applyNumberFormat="1" applyFont="1" applyFill="1" applyBorder="1" applyAlignment="1">
      <alignment horizontal="center" vertical="center" wrapText="1"/>
    </xf>
    <xf numFmtId="184" fontId="3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2" fillId="0" borderId="12" xfId="53" applyNumberFormat="1" applyFont="1" applyFill="1" applyBorder="1" applyAlignment="1" applyProtection="1">
      <alignment wrapText="1"/>
      <protection hidden="1"/>
    </xf>
    <xf numFmtId="49" fontId="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187" fontId="0" fillId="0" borderId="0" xfId="0" applyNumberForma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49" fontId="8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188" fontId="8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86" fontId="0" fillId="0" borderId="0" xfId="0" applyNumberForma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30" fillId="0" borderId="12" xfId="53" applyFont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0" fillId="0" borderId="12" xfId="53" applyNumberFormat="1" applyFont="1" applyFill="1" applyBorder="1" applyAlignment="1" applyProtection="1">
      <alignment horizontal="center" vertical="top" wrapText="1"/>
      <protection hidden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/>
    </xf>
    <xf numFmtId="0" fontId="38" fillId="0" borderId="0" xfId="53" applyNumberFormat="1" applyFont="1" applyFill="1" applyAlignment="1" applyProtection="1">
      <alignment horizontal="center" wrapText="1"/>
      <protection hidden="1"/>
    </xf>
    <xf numFmtId="188" fontId="9" fillId="24" borderId="10" xfId="0" applyNumberFormat="1" applyFont="1" applyFill="1" applyBorder="1" applyAlignment="1">
      <alignment horizontal="center" vertical="center" wrapText="1"/>
    </xf>
    <xf numFmtId="188" fontId="8" fillId="24" borderId="10" xfId="0" applyNumberFormat="1" applyFont="1" applyFill="1" applyBorder="1" applyAlignment="1">
      <alignment horizontal="center" vertical="center" wrapText="1"/>
    </xf>
    <xf numFmtId="188" fontId="9" fillId="24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wrapText="1"/>
    </xf>
    <xf numFmtId="0" fontId="47" fillId="0" borderId="0" xfId="0" applyFont="1" applyAlignment="1">
      <alignment horizontal="right"/>
    </xf>
    <xf numFmtId="0" fontId="47" fillId="0" borderId="0" xfId="0" applyFont="1" applyFill="1" applyAlignment="1">
      <alignment horizontal="right"/>
    </xf>
    <xf numFmtId="0" fontId="12" fillId="0" borderId="13" xfId="0" applyFont="1" applyFill="1" applyBorder="1" applyAlignment="1">
      <alignment/>
    </xf>
    <xf numFmtId="0" fontId="43" fillId="0" borderId="29" xfId="0" applyFont="1" applyFill="1" applyBorder="1" applyAlignment="1">
      <alignment horizontal="center" vertical="center" wrapText="1"/>
    </xf>
    <xf numFmtId="0" fontId="42" fillId="0" borderId="29" xfId="53" applyNumberFormat="1" applyFont="1" applyFill="1" applyBorder="1" applyAlignment="1" applyProtection="1">
      <alignment wrapText="1"/>
      <protection hidden="1"/>
    </xf>
    <xf numFmtId="0" fontId="36" fillId="0" borderId="29" xfId="53" applyNumberFormat="1" applyFont="1" applyFill="1" applyBorder="1" applyAlignment="1" applyProtection="1">
      <alignment wrapText="1"/>
      <protection hidden="1"/>
    </xf>
    <xf numFmtId="0" fontId="3" fillId="0" borderId="30" xfId="0" applyFont="1" applyFill="1" applyBorder="1" applyAlignment="1">
      <alignment horizontal="left" vertical="center" wrapText="1"/>
    </xf>
    <xf numFmtId="49" fontId="8" fillId="0" borderId="31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4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8" fillId="0" borderId="0" xfId="53" applyNumberFormat="1" applyFont="1" applyFill="1" applyAlignment="1" applyProtection="1">
      <alignment horizontal="center" wrapText="1"/>
      <protection hidden="1"/>
    </xf>
    <xf numFmtId="0" fontId="30" fillId="0" borderId="0" xfId="53" applyFont="1" applyAlignment="1" applyProtection="1">
      <alignment horizontal="right"/>
      <protection hidden="1"/>
    </xf>
    <xf numFmtId="0" fontId="41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Обычный_Tmp2" xfId="53"/>
    <cellStyle name="Обычный_Tmp5" xfId="54"/>
    <cellStyle name="Обычный_Tmp7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zoomScalePageLayoutView="0" workbookViewId="0" topLeftCell="A1">
      <selection activeCell="B87" sqref="B87"/>
    </sheetView>
  </sheetViews>
  <sheetFormatPr defaultColWidth="9.00390625" defaultRowHeight="12.75"/>
  <cols>
    <col min="1" max="1" width="20.625" style="1" customWidth="1"/>
    <col min="2" max="2" width="44.625" style="2" customWidth="1"/>
    <col min="3" max="3" width="13.00390625" style="3" customWidth="1"/>
    <col min="4" max="4" width="9.625" style="3" customWidth="1"/>
    <col min="5" max="5" width="9.375" style="1" customWidth="1"/>
    <col min="6" max="6" width="10.00390625" style="1" customWidth="1"/>
    <col min="7" max="16384" width="9.125" style="1" customWidth="1"/>
  </cols>
  <sheetData>
    <row r="1" spans="3:6" ht="15.75" customHeight="1">
      <c r="C1" s="196"/>
      <c r="D1" s="196"/>
      <c r="E1" s="196"/>
      <c r="F1" s="196"/>
    </row>
    <row r="2" spans="3:5" ht="7.5" customHeight="1" hidden="1">
      <c r="C2" s="5"/>
      <c r="D2" s="5"/>
      <c r="E2" s="6"/>
    </row>
    <row r="3" spans="3:5" ht="12" customHeight="1">
      <c r="C3" s="5"/>
      <c r="D3" s="5"/>
      <c r="E3" s="6"/>
    </row>
    <row r="4" spans="1:7" ht="12" customHeight="1">
      <c r="A4" s="197" t="s">
        <v>248</v>
      </c>
      <c r="B4" s="197"/>
      <c r="C4" s="197"/>
      <c r="D4" s="197"/>
      <c r="E4" s="197"/>
      <c r="F4" s="39"/>
      <c r="G4" s="180"/>
    </row>
    <row r="5" spans="1:8" ht="14.25" customHeight="1">
      <c r="A5" s="197" t="s">
        <v>249</v>
      </c>
      <c r="B5" s="197"/>
      <c r="C5" s="197"/>
      <c r="D5" s="197"/>
      <c r="E5" s="197"/>
      <c r="F5" s="39"/>
      <c r="G5" s="180"/>
      <c r="H5" s="180"/>
    </row>
    <row r="6" spans="1:5" ht="12.75" customHeight="1">
      <c r="A6" s="181"/>
      <c r="B6" s="182"/>
      <c r="C6" s="183"/>
      <c r="D6" s="183"/>
      <c r="E6" s="184"/>
    </row>
    <row r="7" spans="1:5" ht="16.5" customHeight="1">
      <c r="A7" s="197" t="s">
        <v>114</v>
      </c>
      <c r="B7" s="197"/>
      <c r="C7" s="197"/>
      <c r="D7" s="197"/>
      <c r="E7" s="197"/>
    </row>
    <row r="8" spans="1:5" ht="14.25" customHeight="1" thickBot="1">
      <c r="A8" s="197" t="s">
        <v>118</v>
      </c>
      <c r="B8" s="197"/>
      <c r="C8" s="197"/>
      <c r="D8" s="197"/>
      <c r="E8" s="197"/>
    </row>
    <row r="9" spans="1:4" ht="16.5" customHeight="1" hidden="1">
      <c r="A9" s="198" t="s">
        <v>0</v>
      </c>
      <c r="B9" s="198"/>
      <c r="C9" s="198"/>
      <c r="D9" s="39"/>
    </row>
    <row r="10" spans="1:6" ht="13.5" customHeight="1">
      <c r="A10" s="192" t="s">
        <v>1</v>
      </c>
      <c r="B10" s="194" t="s">
        <v>2</v>
      </c>
      <c r="C10" s="194" t="s">
        <v>252</v>
      </c>
      <c r="D10" s="194" t="s">
        <v>253</v>
      </c>
      <c r="E10" s="194" t="s">
        <v>254</v>
      </c>
      <c r="F10" s="190" t="s">
        <v>113</v>
      </c>
    </row>
    <row r="11" spans="1:6" ht="23.25" customHeight="1">
      <c r="A11" s="193"/>
      <c r="B11" s="195"/>
      <c r="C11" s="195"/>
      <c r="D11" s="195"/>
      <c r="E11" s="195"/>
      <c r="F11" s="191"/>
    </row>
    <row r="12" spans="1:6" ht="15.75" customHeight="1">
      <c r="A12" s="193"/>
      <c r="B12" s="195"/>
      <c r="C12" s="195"/>
      <c r="D12" s="195"/>
      <c r="E12" s="195"/>
      <c r="F12" s="191"/>
    </row>
    <row r="13" spans="1:6" ht="12">
      <c r="A13" s="193"/>
      <c r="B13" s="195"/>
      <c r="C13" s="195"/>
      <c r="D13" s="195"/>
      <c r="E13" s="195"/>
      <c r="F13" s="191"/>
    </row>
    <row r="14" spans="1:6" s="43" customFormat="1" ht="12.75" thickBot="1">
      <c r="A14" s="40">
        <v>1</v>
      </c>
      <c r="B14" s="41">
        <v>2</v>
      </c>
      <c r="C14" s="41">
        <v>3</v>
      </c>
      <c r="D14" s="41">
        <v>4</v>
      </c>
      <c r="E14" s="41">
        <v>5</v>
      </c>
      <c r="F14" s="42">
        <v>7</v>
      </c>
    </row>
    <row r="15" spans="1:6" s="43" customFormat="1" ht="12.75" thickBot="1">
      <c r="A15" s="44" t="s">
        <v>3</v>
      </c>
      <c r="B15" s="45" t="s">
        <v>4</v>
      </c>
      <c r="C15" s="32">
        <f>C16+C20+C22+C25+C27+C30+C33</f>
        <v>15647.5</v>
      </c>
      <c r="D15" s="16">
        <f>D16+D20+D22+D25+D27+D30+D33</f>
        <v>15651</v>
      </c>
      <c r="E15" s="37">
        <f>E16+E20+E22+E25+E27+E30+E33</f>
        <v>13844.8</v>
      </c>
      <c r="F15" s="46">
        <f>E15*100/D15</f>
        <v>88.45952335314037</v>
      </c>
    </row>
    <row r="16" spans="1:6" s="43" customFormat="1" ht="12.75" thickBot="1">
      <c r="A16" s="44" t="s">
        <v>5</v>
      </c>
      <c r="B16" s="47" t="s">
        <v>6</v>
      </c>
      <c r="C16" s="14">
        <f>C17+C18+C19</f>
        <v>14175</v>
      </c>
      <c r="D16" s="14">
        <f>D17+D18+D19</f>
        <v>13194</v>
      </c>
      <c r="E16" s="14">
        <f>E17+E18+E19</f>
        <v>11390.099999999999</v>
      </c>
      <c r="F16" s="46">
        <f>E16*100/D16</f>
        <v>86.32787630741244</v>
      </c>
    </row>
    <row r="17" spans="1:6" s="43" customFormat="1" ht="60">
      <c r="A17" s="48" t="s">
        <v>109</v>
      </c>
      <c r="B17" s="49" t="s">
        <v>236</v>
      </c>
      <c r="C17" s="21">
        <v>14145</v>
      </c>
      <c r="D17" s="21">
        <v>13169.6</v>
      </c>
      <c r="E17" s="22">
        <v>11380.3</v>
      </c>
      <c r="F17" s="50">
        <f>E17*100/D17</f>
        <v>86.41340663345888</v>
      </c>
    </row>
    <row r="18" spans="1:6" s="43" customFormat="1" ht="96" customHeight="1">
      <c r="A18" s="51" t="s">
        <v>115</v>
      </c>
      <c r="B18" s="52" t="s">
        <v>237</v>
      </c>
      <c r="C18" s="7">
        <v>30</v>
      </c>
      <c r="D18" s="7">
        <v>0</v>
      </c>
      <c r="E18" s="18">
        <v>-14.6</v>
      </c>
      <c r="F18" s="53">
        <v>0</v>
      </c>
    </row>
    <row r="19" spans="1:6" s="43" customFormat="1" ht="36.75" thickBot="1">
      <c r="A19" s="54" t="s">
        <v>130</v>
      </c>
      <c r="B19" s="55" t="s">
        <v>238</v>
      </c>
      <c r="C19" s="19">
        <v>0</v>
      </c>
      <c r="D19" s="19">
        <v>24.4</v>
      </c>
      <c r="E19" s="10">
        <v>24.4</v>
      </c>
      <c r="F19" s="56">
        <f aca="true" t="shared" si="0" ref="F19:F81">E19*100/D19</f>
        <v>100</v>
      </c>
    </row>
    <row r="20" spans="1:6" s="43" customFormat="1" ht="12.75" thickBot="1">
      <c r="A20" s="57" t="s">
        <v>7</v>
      </c>
      <c r="B20" s="47" t="s">
        <v>8</v>
      </c>
      <c r="C20" s="33">
        <f>SUM(C21:C21)</f>
        <v>215</v>
      </c>
      <c r="D20" s="33">
        <f>SUM(D21:D21)</f>
        <v>236.5</v>
      </c>
      <c r="E20" s="33">
        <f>SUM(E21:E21)</f>
        <v>236.4</v>
      </c>
      <c r="F20" s="46">
        <f t="shared" si="0"/>
        <v>99.95771670190275</v>
      </c>
    </row>
    <row r="21" spans="1:6" s="43" customFormat="1" ht="36.75" thickBot="1">
      <c r="A21" s="58" t="s">
        <v>97</v>
      </c>
      <c r="B21" s="59" t="s">
        <v>239</v>
      </c>
      <c r="C21" s="23">
        <v>215</v>
      </c>
      <c r="D21" s="23">
        <v>236.5</v>
      </c>
      <c r="E21" s="17">
        <v>236.4</v>
      </c>
      <c r="F21" s="60">
        <f t="shared" si="0"/>
        <v>99.95771670190275</v>
      </c>
    </row>
    <row r="22" spans="1:6" s="43" customFormat="1" ht="12.75" thickBot="1">
      <c r="A22" s="57" t="s">
        <v>119</v>
      </c>
      <c r="B22" s="61" t="s">
        <v>120</v>
      </c>
      <c r="C22" s="33">
        <f>C23+C24</f>
        <v>217</v>
      </c>
      <c r="D22" s="33">
        <f>D23+D24</f>
        <v>78.5</v>
      </c>
      <c r="E22" s="33">
        <f>E23+E24</f>
        <v>78.1</v>
      </c>
      <c r="F22" s="62">
        <f t="shared" si="0"/>
        <v>99.4904458598726</v>
      </c>
    </row>
    <row r="23" spans="1:6" s="43" customFormat="1" ht="60">
      <c r="A23" s="63" t="s">
        <v>121</v>
      </c>
      <c r="B23" s="64" t="s">
        <v>123</v>
      </c>
      <c r="C23" s="21">
        <v>30</v>
      </c>
      <c r="D23" s="21">
        <v>44.5</v>
      </c>
      <c r="E23" s="22">
        <v>44.1</v>
      </c>
      <c r="F23" s="50">
        <f t="shared" si="0"/>
        <v>99.10112359550561</v>
      </c>
    </row>
    <row r="24" spans="1:6" s="43" customFormat="1" ht="60.75" thickBot="1">
      <c r="A24" s="65" t="s">
        <v>122</v>
      </c>
      <c r="B24" s="66" t="s">
        <v>124</v>
      </c>
      <c r="C24" s="19">
        <v>187</v>
      </c>
      <c r="D24" s="19">
        <v>34</v>
      </c>
      <c r="E24" s="10">
        <v>34</v>
      </c>
      <c r="F24" s="56">
        <f t="shared" si="0"/>
        <v>100</v>
      </c>
    </row>
    <row r="25" spans="1:6" s="43" customFormat="1" ht="12.75" thickBot="1">
      <c r="A25" s="44" t="s">
        <v>100</v>
      </c>
      <c r="B25" s="61" t="s">
        <v>9</v>
      </c>
      <c r="C25" s="33">
        <f>C26</f>
        <v>23</v>
      </c>
      <c r="D25" s="33">
        <f>D26</f>
        <v>41.5</v>
      </c>
      <c r="E25" s="36">
        <f>E26</f>
        <v>41.1</v>
      </c>
      <c r="F25" s="46">
        <f t="shared" si="0"/>
        <v>99.03614457831326</v>
      </c>
    </row>
    <row r="26" spans="1:6" s="43" customFormat="1" ht="60.75" thickBot="1">
      <c r="A26" s="67" t="s">
        <v>98</v>
      </c>
      <c r="B26" s="68" t="s">
        <v>92</v>
      </c>
      <c r="C26" s="23">
        <v>23</v>
      </c>
      <c r="D26" s="23">
        <v>41.5</v>
      </c>
      <c r="E26" s="17">
        <v>41.1</v>
      </c>
      <c r="F26" s="60">
        <f t="shared" si="0"/>
        <v>99.03614457831326</v>
      </c>
    </row>
    <row r="27" spans="1:6" s="43" customFormat="1" ht="24.75" thickBot="1">
      <c r="A27" s="69" t="s">
        <v>99</v>
      </c>
      <c r="B27" s="70" t="s">
        <v>95</v>
      </c>
      <c r="C27" s="35">
        <f>SUM(C28:C29)</f>
        <v>925</v>
      </c>
      <c r="D27" s="35">
        <f>SUM(D28:D29)</f>
        <v>1937.5</v>
      </c>
      <c r="E27" s="35">
        <f>SUM(E28:E29)</f>
        <v>1936.5</v>
      </c>
      <c r="F27" s="71">
        <f t="shared" si="0"/>
        <v>99.9483870967742</v>
      </c>
    </row>
    <row r="28" spans="1:6" s="43" customFormat="1" ht="60">
      <c r="A28" s="72" t="s">
        <v>116</v>
      </c>
      <c r="B28" s="73" t="s">
        <v>110</v>
      </c>
      <c r="C28" s="21">
        <v>918</v>
      </c>
      <c r="D28" s="21">
        <v>1907</v>
      </c>
      <c r="E28" s="21">
        <v>1906.1</v>
      </c>
      <c r="F28" s="50">
        <f t="shared" si="0"/>
        <v>99.95280545359203</v>
      </c>
    </row>
    <row r="29" spans="1:6" s="43" customFormat="1" ht="60.75" thickBot="1">
      <c r="A29" s="74" t="s">
        <v>101</v>
      </c>
      <c r="B29" s="75" t="s">
        <v>240</v>
      </c>
      <c r="C29" s="19">
        <v>7</v>
      </c>
      <c r="D29" s="19">
        <v>30.5</v>
      </c>
      <c r="E29" s="10">
        <v>30.4</v>
      </c>
      <c r="F29" s="56">
        <f t="shared" si="0"/>
        <v>99.67213114754098</v>
      </c>
    </row>
    <row r="30" spans="1:6" s="43" customFormat="1" ht="24.75" thickBot="1">
      <c r="A30" s="76" t="s">
        <v>125</v>
      </c>
      <c r="B30" s="77" t="s">
        <v>126</v>
      </c>
      <c r="C30" s="33">
        <f>C31+C32</f>
        <v>92.5</v>
      </c>
      <c r="D30" s="33">
        <f>D31+D32</f>
        <v>159.5</v>
      </c>
      <c r="E30" s="33">
        <f>E31+E32</f>
        <v>159.1</v>
      </c>
      <c r="F30" s="46">
        <f t="shared" si="0"/>
        <v>99.74921630094043</v>
      </c>
    </row>
    <row r="31" spans="1:6" s="43" customFormat="1" ht="36">
      <c r="A31" s="72" t="s">
        <v>128</v>
      </c>
      <c r="B31" s="73" t="s">
        <v>117</v>
      </c>
      <c r="C31" s="21">
        <v>77.5</v>
      </c>
      <c r="D31" s="21">
        <v>159.5</v>
      </c>
      <c r="E31" s="22">
        <v>159.1</v>
      </c>
      <c r="F31" s="50">
        <f t="shared" si="0"/>
        <v>99.74921630094043</v>
      </c>
    </row>
    <row r="32" spans="1:6" s="43" customFormat="1" ht="72.75" thickBot="1">
      <c r="A32" s="74" t="s">
        <v>127</v>
      </c>
      <c r="B32" s="75" t="s">
        <v>129</v>
      </c>
      <c r="C32" s="19">
        <v>15</v>
      </c>
      <c r="D32" s="19">
        <v>0</v>
      </c>
      <c r="E32" s="10">
        <v>0</v>
      </c>
      <c r="F32" s="56">
        <v>0</v>
      </c>
    </row>
    <row r="33" spans="1:6" s="43" customFormat="1" ht="24.75" thickBot="1">
      <c r="A33" s="76" t="s">
        <v>132</v>
      </c>
      <c r="B33" s="77" t="s">
        <v>134</v>
      </c>
      <c r="C33" s="33">
        <f>C34</f>
        <v>0</v>
      </c>
      <c r="D33" s="33">
        <f>D34</f>
        <v>3.5</v>
      </c>
      <c r="E33" s="33">
        <f>E34</f>
        <v>3.5</v>
      </c>
      <c r="F33" s="46">
        <f t="shared" si="0"/>
        <v>100</v>
      </c>
    </row>
    <row r="34" spans="1:6" s="43" customFormat="1" ht="24.75" thickBot="1">
      <c r="A34" s="78" t="s">
        <v>133</v>
      </c>
      <c r="B34" s="68" t="s">
        <v>241</v>
      </c>
      <c r="C34" s="23">
        <v>0</v>
      </c>
      <c r="D34" s="23">
        <v>3.5</v>
      </c>
      <c r="E34" s="17">
        <v>3.5</v>
      </c>
      <c r="F34" s="60">
        <f t="shared" si="0"/>
        <v>100</v>
      </c>
    </row>
    <row r="35" spans="1:6" s="43" customFormat="1" ht="12.75" thickBot="1">
      <c r="A35" s="79" t="s">
        <v>102</v>
      </c>
      <c r="B35" s="185" t="s">
        <v>10</v>
      </c>
      <c r="C35" s="34">
        <f>C36</f>
        <v>6942.199999999999</v>
      </c>
      <c r="D35" s="34">
        <f>D36</f>
        <v>10463.3</v>
      </c>
      <c r="E35" s="34">
        <f>E36</f>
        <v>10463.3</v>
      </c>
      <c r="F35" s="62">
        <f t="shared" si="0"/>
        <v>100</v>
      </c>
    </row>
    <row r="36" spans="1:6" s="43" customFormat="1" ht="24.75" customHeight="1" thickBot="1">
      <c r="A36" s="79" t="s">
        <v>103</v>
      </c>
      <c r="B36" s="80" t="s">
        <v>11</v>
      </c>
      <c r="C36" s="34">
        <f>C37+C41</f>
        <v>6942.199999999999</v>
      </c>
      <c r="D36" s="34">
        <f>D37+D41</f>
        <v>10463.3</v>
      </c>
      <c r="E36" s="34">
        <f>E37+E41</f>
        <v>10463.3</v>
      </c>
      <c r="F36" s="62">
        <f t="shared" si="0"/>
        <v>100</v>
      </c>
    </row>
    <row r="37" spans="1:6" s="43" customFormat="1" ht="24.75" thickBot="1">
      <c r="A37" s="44" t="s">
        <v>104</v>
      </c>
      <c r="B37" s="81" t="s">
        <v>135</v>
      </c>
      <c r="C37" s="14">
        <f>SUM(C38:C40)</f>
        <v>5264.299999999999</v>
      </c>
      <c r="D37" s="14">
        <f>SUM(D38:D40)</f>
        <v>6096.4</v>
      </c>
      <c r="E37" s="14">
        <f>SUM(E38:E40)</f>
        <v>6096.4</v>
      </c>
      <c r="F37" s="46">
        <f t="shared" si="0"/>
        <v>100</v>
      </c>
    </row>
    <row r="38" spans="1:6" s="43" customFormat="1" ht="24">
      <c r="A38" s="63" t="s">
        <v>105</v>
      </c>
      <c r="B38" s="82" t="s">
        <v>93</v>
      </c>
      <c r="C38" s="8">
        <v>2417.1</v>
      </c>
      <c r="D38" s="8">
        <v>2417.1</v>
      </c>
      <c r="E38" s="13">
        <v>2417.1</v>
      </c>
      <c r="F38" s="50">
        <f t="shared" si="0"/>
        <v>100</v>
      </c>
    </row>
    <row r="39" spans="1:6" s="43" customFormat="1" ht="23.25" customHeight="1" hidden="1">
      <c r="A39" s="83" t="s">
        <v>12</v>
      </c>
      <c r="B39" s="84" t="s">
        <v>13</v>
      </c>
      <c r="C39" s="9"/>
      <c r="D39" s="9"/>
      <c r="E39" s="11"/>
      <c r="F39" s="53" t="e">
        <f t="shared" si="0"/>
        <v>#DIV/0!</v>
      </c>
    </row>
    <row r="40" spans="1:6" s="43" customFormat="1" ht="24.75" thickBot="1">
      <c r="A40" s="65" t="s">
        <v>108</v>
      </c>
      <c r="B40" s="85" t="s">
        <v>242</v>
      </c>
      <c r="C40" s="20">
        <v>2847.2</v>
      </c>
      <c r="D40" s="20">
        <v>3679.3</v>
      </c>
      <c r="E40" s="12">
        <v>3679.3</v>
      </c>
      <c r="F40" s="56">
        <f t="shared" si="0"/>
        <v>100</v>
      </c>
    </row>
    <row r="41" spans="1:6" s="43" customFormat="1" ht="24.75" thickBot="1">
      <c r="A41" s="57" t="s">
        <v>106</v>
      </c>
      <c r="B41" s="81" t="s">
        <v>136</v>
      </c>
      <c r="C41" s="14">
        <f>C86+C87+C88</f>
        <v>1677.9</v>
      </c>
      <c r="D41" s="14">
        <f>D86+D87+D88</f>
        <v>4366.9</v>
      </c>
      <c r="E41" s="14">
        <f>E86+E87+E88</f>
        <v>4366.9</v>
      </c>
      <c r="F41" s="46">
        <f t="shared" si="0"/>
        <v>100</v>
      </c>
    </row>
    <row r="42" spans="1:6" s="43" customFormat="1" ht="34.5" customHeight="1" hidden="1">
      <c r="A42" s="63" t="s">
        <v>14</v>
      </c>
      <c r="B42" s="82" t="s">
        <v>15</v>
      </c>
      <c r="C42" s="8"/>
      <c r="D42" s="8"/>
      <c r="E42" s="13"/>
      <c r="F42" s="50" t="e">
        <f t="shared" si="0"/>
        <v>#DIV/0!</v>
      </c>
    </row>
    <row r="43" spans="1:6" s="43" customFormat="1" ht="35.25" customHeight="1" hidden="1">
      <c r="A43" s="83" t="s">
        <v>16</v>
      </c>
      <c r="B43" s="84" t="s">
        <v>17</v>
      </c>
      <c r="C43" s="25">
        <f>SUM(C44:C45)</f>
        <v>1900</v>
      </c>
      <c r="D43" s="25">
        <f>SUM(D44:D45)</f>
        <v>1900</v>
      </c>
      <c r="E43" s="11"/>
      <c r="F43" s="53">
        <f t="shared" si="0"/>
        <v>0</v>
      </c>
    </row>
    <row r="44" spans="1:6" s="43" customFormat="1" ht="35.25" customHeight="1" hidden="1">
      <c r="A44" s="83" t="s">
        <v>18</v>
      </c>
      <c r="B44" s="86" t="s">
        <v>19</v>
      </c>
      <c r="C44" s="26">
        <v>1900</v>
      </c>
      <c r="D44" s="26">
        <v>1900</v>
      </c>
      <c r="E44" s="11"/>
      <c r="F44" s="53">
        <f t="shared" si="0"/>
        <v>0</v>
      </c>
    </row>
    <row r="45" spans="1:6" s="43" customFormat="1" ht="34.5" customHeight="1" hidden="1">
      <c r="A45" s="83" t="s">
        <v>18</v>
      </c>
      <c r="B45" s="86" t="s">
        <v>20</v>
      </c>
      <c r="C45" s="25">
        <v>0</v>
      </c>
      <c r="D45" s="25">
        <v>0</v>
      </c>
      <c r="E45" s="11"/>
      <c r="F45" s="53" t="e">
        <f t="shared" si="0"/>
        <v>#DIV/0!</v>
      </c>
    </row>
    <row r="46" spans="1:6" s="43" customFormat="1" ht="58.5" customHeight="1" hidden="1">
      <c r="A46" s="83" t="s">
        <v>21</v>
      </c>
      <c r="B46" s="84" t="s">
        <v>22</v>
      </c>
      <c r="C46" s="25">
        <v>5</v>
      </c>
      <c r="D46" s="25">
        <v>5</v>
      </c>
      <c r="E46" s="11"/>
      <c r="F46" s="53">
        <f t="shared" si="0"/>
        <v>0</v>
      </c>
    </row>
    <row r="47" spans="1:6" s="43" customFormat="1" ht="57" customHeight="1" hidden="1">
      <c r="A47" s="83" t="s">
        <v>23</v>
      </c>
      <c r="B47" s="84" t="s">
        <v>24</v>
      </c>
      <c r="C47" s="25"/>
      <c r="D47" s="25"/>
      <c r="E47" s="11"/>
      <c r="F47" s="53" t="e">
        <f t="shared" si="0"/>
        <v>#DIV/0!</v>
      </c>
    </row>
    <row r="48" spans="1:6" s="43" customFormat="1" ht="48" hidden="1">
      <c r="A48" s="83" t="s">
        <v>25</v>
      </c>
      <c r="B48" s="84" t="s">
        <v>26</v>
      </c>
      <c r="C48" s="27">
        <v>2173</v>
      </c>
      <c r="D48" s="27">
        <v>2173</v>
      </c>
      <c r="E48" s="11"/>
      <c r="F48" s="53">
        <f t="shared" si="0"/>
        <v>0</v>
      </c>
    </row>
    <row r="49" spans="1:6" s="43" customFormat="1" ht="36" hidden="1">
      <c r="A49" s="83" t="s">
        <v>27</v>
      </c>
      <c r="B49" s="86" t="s">
        <v>28</v>
      </c>
      <c r="C49" s="9">
        <v>2486</v>
      </c>
      <c r="D49" s="9">
        <v>2486</v>
      </c>
      <c r="E49" s="11"/>
      <c r="F49" s="53">
        <f t="shared" si="0"/>
        <v>0</v>
      </c>
    </row>
    <row r="50" spans="1:6" s="43" customFormat="1" ht="48" hidden="1">
      <c r="A50" s="83" t="s">
        <v>29</v>
      </c>
      <c r="B50" s="84" t="s">
        <v>30</v>
      </c>
      <c r="C50" s="9">
        <f>SUM(C51:C52)</f>
        <v>0</v>
      </c>
      <c r="D50" s="9">
        <f>SUM(D51:D52)</f>
        <v>0</v>
      </c>
      <c r="E50" s="11"/>
      <c r="F50" s="53" t="e">
        <f t="shared" si="0"/>
        <v>#DIV/0!</v>
      </c>
    </row>
    <row r="51" spans="1:6" s="43" customFormat="1" ht="60" hidden="1">
      <c r="A51" s="87" t="s">
        <v>29</v>
      </c>
      <c r="B51" s="86" t="s">
        <v>31</v>
      </c>
      <c r="C51" s="9">
        <v>0</v>
      </c>
      <c r="D51" s="9">
        <v>0</v>
      </c>
      <c r="E51" s="11"/>
      <c r="F51" s="53" t="e">
        <f t="shared" si="0"/>
        <v>#DIV/0!</v>
      </c>
    </row>
    <row r="52" spans="1:6" s="43" customFormat="1" ht="60" hidden="1">
      <c r="A52" s="87" t="s">
        <v>29</v>
      </c>
      <c r="B52" s="86" t="s">
        <v>32</v>
      </c>
      <c r="C52" s="9">
        <v>0</v>
      </c>
      <c r="D52" s="9">
        <v>0</v>
      </c>
      <c r="E52" s="11"/>
      <c r="F52" s="53" t="e">
        <f t="shared" si="0"/>
        <v>#DIV/0!</v>
      </c>
    </row>
    <row r="53" spans="1:6" s="43" customFormat="1" ht="36" customHeight="1" hidden="1">
      <c r="A53" s="83" t="s">
        <v>33</v>
      </c>
      <c r="B53" s="84" t="s">
        <v>34</v>
      </c>
      <c r="C53" s="28">
        <v>304</v>
      </c>
      <c r="D53" s="28">
        <v>304</v>
      </c>
      <c r="E53" s="11"/>
      <c r="F53" s="53">
        <f t="shared" si="0"/>
        <v>0</v>
      </c>
    </row>
    <row r="54" spans="1:6" s="43" customFormat="1" ht="36" hidden="1">
      <c r="A54" s="83" t="s">
        <v>35</v>
      </c>
      <c r="B54" s="88" t="s">
        <v>36</v>
      </c>
      <c r="C54" s="28">
        <f>SUM(C55:C56)</f>
        <v>10384.5</v>
      </c>
      <c r="D54" s="28">
        <f>SUM(D55:D56)</f>
        <v>10384.5</v>
      </c>
      <c r="E54" s="11"/>
      <c r="F54" s="53">
        <f t="shared" si="0"/>
        <v>0</v>
      </c>
    </row>
    <row r="55" spans="1:6" s="43" customFormat="1" ht="36" hidden="1">
      <c r="A55" s="87" t="s">
        <v>35</v>
      </c>
      <c r="B55" s="89" t="s">
        <v>37</v>
      </c>
      <c r="C55" s="28">
        <v>3287.5</v>
      </c>
      <c r="D55" s="28">
        <v>3287.5</v>
      </c>
      <c r="E55" s="11"/>
      <c r="F55" s="53">
        <f t="shared" si="0"/>
        <v>0</v>
      </c>
    </row>
    <row r="56" spans="1:6" s="43" customFormat="1" ht="36" hidden="1">
      <c r="A56" s="87" t="s">
        <v>35</v>
      </c>
      <c r="B56" s="89" t="s">
        <v>38</v>
      </c>
      <c r="C56" s="28">
        <v>7097</v>
      </c>
      <c r="D56" s="28">
        <v>7097</v>
      </c>
      <c r="E56" s="11"/>
      <c r="F56" s="53">
        <f t="shared" si="0"/>
        <v>0</v>
      </c>
    </row>
    <row r="57" spans="1:6" s="43" customFormat="1" ht="36" hidden="1">
      <c r="A57" s="87" t="s">
        <v>39</v>
      </c>
      <c r="B57" s="86" t="s">
        <v>40</v>
      </c>
      <c r="C57" s="9">
        <v>31414</v>
      </c>
      <c r="D57" s="9">
        <v>31414</v>
      </c>
      <c r="E57" s="11"/>
      <c r="F57" s="53">
        <f t="shared" si="0"/>
        <v>0</v>
      </c>
    </row>
    <row r="58" spans="1:6" s="43" customFormat="1" ht="27" customHeight="1" hidden="1">
      <c r="A58" s="51" t="s">
        <v>41</v>
      </c>
      <c r="B58" s="84" t="s">
        <v>42</v>
      </c>
      <c r="C58" s="24">
        <f>SUM(C59:C74)</f>
        <v>441413</v>
      </c>
      <c r="D58" s="24">
        <f>SUM(D59:D74)</f>
        <v>441413</v>
      </c>
      <c r="E58" s="11"/>
      <c r="F58" s="53">
        <f t="shared" si="0"/>
        <v>0</v>
      </c>
    </row>
    <row r="59" spans="1:6" s="43" customFormat="1" ht="33.75" customHeight="1" hidden="1">
      <c r="A59" s="90" t="s">
        <v>43</v>
      </c>
      <c r="B59" s="86" t="s">
        <v>44</v>
      </c>
      <c r="C59" s="28">
        <v>151</v>
      </c>
      <c r="D59" s="28">
        <v>151</v>
      </c>
      <c r="E59" s="11"/>
      <c r="F59" s="53">
        <f t="shared" si="0"/>
        <v>0</v>
      </c>
    </row>
    <row r="60" spans="1:6" s="43" customFormat="1" ht="36" hidden="1">
      <c r="A60" s="90" t="s">
        <v>45</v>
      </c>
      <c r="B60" s="86" t="s">
        <v>46</v>
      </c>
      <c r="C60" s="28">
        <v>360860</v>
      </c>
      <c r="D60" s="28">
        <v>360860</v>
      </c>
      <c r="E60" s="11"/>
      <c r="F60" s="53">
        <f t="shared" si="0"/>
        <v>0</v>
      </c>
    </row>
    <row r="61" spans="1:6" s="43" customFormat="1" ht="33.75" customHeight="1" hidden="1">
      <c r="A61" s="90" t="s">
        <v>47</v>
      </c>
      <c r="B61" s="86" t="s">
        <v>48</v>
      </c>
      <c r="C61" s="9">
        <v>0</v>
      </c>
      <c r="D61" s="9">
        <v>0</v>
      </c>
      <c r="E61" s="11"/>
      <c r="F61" s="53" t="e">
        <f t="shared" si="0"/>
        <v>#DIV/0!</v>
      </c>
    </row>
    <row r="62" spans="1:6" s="43" customFormat="1" ht="24" hidden="1">
      <c r="A62" s="90" t="s">
        <v>49</v>
      </c>
      <c r="B62" s="91" t="s">
        <v>50</v>
      </c>
      <c r="C62" s="28">
        <v>19921</v>
      </c>
      <c r="D62" s="28">
        <v>19921</v>
      </c>
      <c r="E62" s="11"/>
      <c r="F62" s="53">
        <f t="shared" si="0"/>
        <v>0</v>
      </c>
    </row>
    <row r="63" spans="1:6" s="43" customFormat="1" ht="60" hidden="1">
      <c r="A63" s="90" t="s">
        <v>51</v>
      </c>
      <c r="B63" s="86" t="s">
        <v>52</v>
      </c>
      <c r="C63" s="9">
        <v>0</v>
      </c>
      <c r="D63" s="9">
        <v>0</v>
      </c>
      <c r="E63" s="11"/>
      <c r="F63" s="53" t="e">
        <f t="shared" si="0"/>
        <v>#DIV/0!</v>
      </c>
    </row>
    <row r="64" spans="1:6" s="43" customFormat="1" ht="16.5" customHeight="1" hidden="1">
      <c r="A64" s="90" t="s">
        <v>53</v>
      </c>
      <c r="B64" s="92" t="s">
        <v>54</v>
      </c>
      <c r="C64" s="29">
        <v>12784</v>
      </c>
      <c r="D64" s="29">
        <v>12784</v>
      </c>
      <c r="E64" s="11"/>
      <c r="F64" s="53">
        <f t="shared" si="0"/>
        <v>0</v>
      </c>
    </row>
    <row r="65" spans="1:6" s="43" customFormat="1" ht="24" hidden="1">
      <c r="A65" s="90" t="s">
        <v>55</v>
      </c>
      <c r="B65" s="86" t="s">
        <v>56</v>
      </c>
      <c r="C65" s="29">
        <v>3444</v>
      </c>
      <c r="D65" s="29">
        <v>3444</v>
      </c>
      <c r="E65" s="11"/>
      <c r="F65" s="53">
        <f t="shared" si="0"/>
        <v>0</v>
      </c>
    </row>
    <row r="66" spans="1:6" s="43" customFormat="1" ht="24" hidden="1">
      <c r="A66" s="90" t="s">
        <v>57</v>
      </c>
      <c r="B66" s="86" t="s">
        <v>58</v>
      </c>
      <c r="C66" s="28">
        <v>4394</v>
      </c>
      <c r="D66" s="28">
        <v>4394</v>
      </c>
      <c r="E66" s="11"/>
      <c r="F66" s="53">
        <f t="shared" si="0"/>
        <v>0</v>
      </c>
    </row>
    <row r="67" spans="1:6" s="43" customFormat="1" ht="22.5" customHeight="1" hidden="1">
      <c r="A67" s="90" t="s">
        <v>59</v>
      </c>
      <c r="B67" s="86" t="s">
        <v>60</v>
      </c>
      <c r="C67" s="30">
        <v>818</v>
      </c>
      <c r="D67" s="30">
        <v>818</v>
      </c>
      <c r="E67" s="11"/>
      <c r="F67" s="53">
        <f t="shared" si="0"/>
        <v>0</v>
      </c>
    </row>
    <row r="68" spans="1:6" s="43" customFormat="1" ht="12" hidden="1">
      <c r="A68" s="90" t="s">
        <v>61</v>
      </c>
      <c r="B68" s="92" t="s">
        <v>62</v>
      </c>
      <c r="C68" s="30">
        <v>3921</v>
      </c>
      <c r="D68" s="30">
        <v>3921</v>
      </c>
      <c r="E68" s="11"/>
      <c r="F68" s="53">
        <f t="shared" si="0"/>
        <v>0</v>
      </c>
    </row>
    <row r="69" spans="1:6" s="43" customFormat="1" ht="24" hidden="1">
      <c r="A69" s="90" t="s">
        <v>63</v>
      </c>
      <c r="B69" s="91" t="s">
        <v>64</v>
      </c>
      <c r="C69" s="28">
        <v>703</v>
      </c>
      <c r="D69" s="28">
        <v>703</v>
      </c>
      <c r="E69" s="11"/>
      <c r="F69" s="53">
        <f t="shared" si="0"/>
        <v>0</v>
      </c>
    </row>
    <row r="70" spans="1:6" s="43" customFormat="1" ht="72" hidden="1">
      <c r="A70" s="90" t="s">
        <v>65</v>
      </c>
      <c r="B70" s="86" t="s">
        <v>66</v>
      </c>
      <c r="C70" s="28">
        <v>30280</v>
      </c>
      <c r="D70" s="28">
        <v>30280</v>
      </c>
      <c r="E70" s="11"/>
      <c r="F70" s="53">
        <f t="shared" si="0"/>
        <v>0</v>
      </c>
    </row>
    <row r="71" spans="1:6" s="43" customFormat="1" ht="22.5" customHeight="1" hidden="1">
      <c r="A71" s="90" t="s">
        <v>67</v>
      </c>
      <c r="B71" s="86" t="s">
        <v>68</v>
      </c>
      <c r="C71" s="9">
        <v>0</v>
      </c>
      <c r="D71" s="9">
        <v>0</v>
      </c>
      <c r="E71" s="11"/>
      <c r="F71" s="53" t="e">
        <f t="shared" si="0"/>
        <v>#DIV/0!</v>
      </c>
    </row>
    <row r="72" spans="1:6" s="43" customFormat="1" ht="60" hidden="1">
      <c r="A72" s="90" t="s">
        <v>69</v>
      </c>
      <c r="B72" s="86" t="s">
        <v>70</v>
      </c>
      <c r="C72" s="29">
        <v>1692</v>
      </c>
      <c r="D72" s="29">
        <v>1692</v>
      </c>
      <c r="E72" s="11"/>
      <c r="F72" s="53">
        <f t="shared" si="0"/>
        <v>0</v>
      </c>
    </row>
    <row r="73" spans="1:6" s="43" customFormat="1" ht="12" hidden="1">
      <c r="A73" s="90" t="s">
        <v>71</v>
      </c>
      <c r="B73" s="86"/>
      <c r="C73" s="9"/>
      <c r="D73" s="9"/>
      <c r="E73" s="11"/>
      <c r="F73" s="53" t="e">
        <f t="shared" si="0"/>
        <v>#DIV/0!</v>
      </c>
    </row>
    <row r="74" spans="1:6" s="43" customFormat="1" ht="24" hidden="1">
      <c r="A74" s="93" t="s">
        <v>71</v>
      </c>
      <c r="B74" s="94" t="s">
        <v>72</v>
      </c>
      <c r="C74" s="30">
        <v>2445</v>
      </c>
      <c r="D74" s="30">
        <v>2445</v>
      </c>
      <c r="E74" s="11"/>
      <c r="F74" s="53">
        <f t="shared" si="0"/>
        <v>0</v>
      </c>
    </row>
    <row r="75" spans="1:6" s="43" customFormat="1" ht="85.5" customHeight="1" hidden="1">
      <c r="A75" s="51" t="s">
        <v>73</v>
      </c>
      <c r="B75" s="95" t="s">
        <v>74</v>
      </c>
      <c r="C75" s="31">
        <v>7109</v>
      </c>
      <c r="D75" s="31">
        <v>7109</v>
      </c>
      <c r="E75" s="11"/>
      <c r="F75" s="53">
        <f t="shared" si="0"/>
        <v>0</v>
      </c>
    </row>
    <row r="76" spans="1:6" s="43" customFormat="1" ht="48" hidden="1">
      <c r="A76" s="51" t="s">
        <v>75</v>
      </c>
      <c r="B76" s="84" t="s">
        <v>76</v>
      </c>
      <c r="C76" s="9">
        <v>0</v>
      </c>
      <c r="D76" s="9">
        <v>0</v>
      </c>
      <c r="E76" s="11"/>
      <c r="F76" s="53" t="e">
        <f t="shared" si="0"/>
        <v>#DIV/0!</v>
      </c>
    </row>
    <row r="77" spans="1:6" s="43" customFormat="1" ht="60" hidden="1">
      <c r="A77" s="51" t="s">
        <v>77</v>
      </c>
      <c r="B77" s="84" t="s">
        <v>78</v>
      </c>
      <c r="C77" s="28">
        <v>2019</v>
      </c>
      <c r="D77" s="28">
        <v>2019</v>
      </c>
      <c r="E77" s="11"/>
      <c r="F77" s="53">
        <f t="shared" si="0"/>
        <v>0</v>
      </c>
    </row>
    <row r="78" spans="1:6" s="43" customFormat="1" ht="41.25" customHeight="1" hidden="1">
      <c r="A78" s="51" t="s">
        <v>79</v>
      </c>
      <c r="B78" s="84" t="s">
        <v>80</v>
      </c>
      <c r="C78" s="9">
        <f>SUM(C79:C80)</f>
        <v>26800</v>
      </c>
      <c r="D78" s="9">
        <f>SUM(D79:D80)</f>
        <v>26800</v>
      </c>
      <c r="E78" s="11"/>
      <c r="F78" s="53">
        <f t="shared" si="0"/>
        <v>0</v>
      </c>
    </row>
    <row r="79" spans="1:6" s="43" customFormat="1" ht="41.25" customHeight="1" hidden="1">
      <c r="A79" s="90" t="s">
        <v>79</v>
      </c>
      <c r="B79" s="86" t="s">
        <v>81</v>
      </c>
      <c r="C79" s="28">
        <v>0</v>
      </c>
      <c r="D79" s="28">
        <v>0</v>
      </c>
      <c r="E79" s="11"/>
      <c r="F79" s="53" t="e">
        <f t="shared" si="0"/>
        <v>#DIV/0!</v>
      </c>
    </row>
    <row r="80" spans="1:6" s="43" customFormat="1" ht="48" customHeight="1" hidden="1">
      <c r="A80" s="90" t="s">
        <v>79</v>
      </c>
      <c r="B80" s="86" t="s">
        <v>82</v>
      </c>
      <c r="C80" s="28">
        <v>26800</v>
      </c>
      <c r="D80" s="28">
        <v>26800</v>
      </c>
      <c r="E80" s="11"/>
      <c r="F80" s="53">
        <f t="shared" si="0"/>
        <v>0</v>
      </c>
    </row>
    <row r="81" spans="1:6" s="43" customFormat="1" ht="49.5" customHeight="1" hidden="1">
      <c r="A81" s="51" t="s">
        <v>83</v>
      </c>
      <c r="B81" s="84" t="s">
        <v>84</v>
      </c>
      <c r="C81" s="9">
        <f>SUM(C82:C83)</f>
        <v>964</v>
      </c>
      <c r="D81" s="9">
        <f>SUM(D82:D83)</f>
        <v>964</v>
      </c>
      <c r="E81" s="11"/>
      <c r="F81" s="53">
        <f t="shared" si="0"/>
        <v>0</v>
      </c>
    </row>
    <row r="82" spans="1:6" s="43" customFormat="1" ht="49.5" customHeight="1" hidden="1">
      <c r="A82" s="90" t="s">
        <v>83</v>
      </c>
      <c r="B82" s="86" t="s">
        <v>85</v>
      </c>
      <c r="C82" s="9">
        <v>0</v>
      </c>
      <c r="D82" s="9">
        <v>0</v>
      </c>
      <c r="E82" s="11"/>
      <c r="F82" s="53" t="e">
        <f aca="true" t="shared" si="1" ref="F82:F88">E82*100/D82</f>
        <v>#DIV/0!</v>
      </c>
    </row>
    <row r="83" spans="1:6" s="43" customFormat="1" ht="49.5" customHeight="1" hidden="1">
      <c r="A83" s="90" t="s">
        <v>83</v>
      </c>
      <c r="B83" s="86" t="s">
        <v>86</v>
      </c>
      <c r="C83" s="28">
        <v>964</v>
      </c>
      <c r="D83" s="28">
        <v>964</v>
      </c>
      <c r="E83" s="11"/>
      <c r="F83" s="53">
        <f t="shared" si="1"/>
        <v>0</v>
      </c>
    </row>
    <row r="84" spans="1:6" s="43" customFormat="1" ht="48.75" customHeight="1" hidden="1">
      <c r="A84" s="96" t="s">
        <v>87</v>
      </c>
      <c r="B84" s="97" t="s">
        <v>88</v>
      </c>
      <c r="C84" s="9">
        <f>SUM(C85)</f>
        <v>0</v>
      </c>
      <c r="D84" s="9">
        <f>SUM(D85)</f>
        <v>0</v>
      </c>
      <c r="E84" s="11"/>
      <c r="F84" s="53" t="e">
        <f t="shared" si="1"/>
        <v>#DIV/0!</v>
      </c>
    </row>
    <row r="85" spans="1:6" s="43" customFormat="1" ht="48.75" customHeight="1" hidden="1">
      <c r="A85" s="96" t="s">
        <v>89</v>
      </c>
      <c r="B85" s="84" t="s">
        <v>90</v>
      </c>
      <c r="C85" s="9">
        <v>0</v>
      </c>
      <c r="D85" s="9">
        <v>0</v>
      </c>
      <c r="E85" s="11"/>
      <c r="F85" s="53" t="e">
        <f t="shared" si="1"/>
        <v>#DIV/0!</v>
      </c>
    </row>
    <row r="86" spans="1:6" s="43" customFormat="1" ht="36">
      <c r="A86" s="51" t="s">
        <v>107</v>
      </c>
      <c r="B86" s="84" t="s">
        <v>94</v>
      </c>
      <c r="C86" s="9">
        <v>390</v>
      </c>
      <c r="D86" s="9">
        <v>390</v>
      </c>
      <c r="E86" s="11">
        <v>390</v>
      </c>
      <c r="F86" s="53">
        <f t="shared" si="1"/>
        <v>100</v>
      </c>
    </row>
    <row r="87" spans="1:6" s="43" customFormat="1" ht="24">
      <c r="A87" s="51" t="s">
        <v>111</v>
      </c>
      <c r="B87" s="84" t="s">
        <v>112</v>
      </c>
      <c r="C87" s="9">
        <v>1287.9</v>
      </c>
      <c r="D87" s="9">
        <v>3893.7</v>
      </c>
      <c r="E87" s="11">
        <v>3893.7</v>
      </c>
      <c r="F87" s="53">
        <f t="shared" si="1"/>
        <v>100</v>
      </c>
    </row>
    <row r="88" spans="1:6" s="43" customFormat="1" ht="18.75" customHeight="1" thickBot="1">
      <c r="A88" s="54" t="s">
        <v>131</v>
      </c>
      <c r="B88" s="85" t="s">
        <v>243</v>
      </c>
      <c r="C88" s="20">
        <v>0</v>
      </c>
      <c r="D88" s="20">
        <v>83.2</v>
      </c>
      <c r="E88" s="12">
        <v>83.2</v>
      </c>
      <c r="F88" s="56">
        <f t="shared" si="1"/>
        <v>100</v>
      </c>
    </row>
    <row r="89" spans="1:6" s="43" customFormat="1" ht="12.75" thickBot="1">
      <c r="A89" s="15"/>
      <c r="B89" s="98" t="s">
        <v>91</v>
      </c>
      <c r="C89" s="32">
        <f>C15+C35</f>
        <v>22589.699999999997</v>
      </c>
      <c r="D89" s="32">
        <f>D15+D35</f>
        <v>26114.3</v>
      </c>
      <c r="E89" s="32">
        <f>E15+E35</f>
        <v>24308.1</v>
      </c>
      <c r="F89" s="46">
        <f>E89*100/D89</f>
        <v>93.08348299590646</v>
      </c>
    </row>
    <row r="90" ht="12">
      <c r="A90" s="4"/>
    </row>
    <row r="92" ht="12">
      <c r="B92" s="99"/>
    </row>
  </sheetData>
  <sheetProtection/>
  <mergeCells count="12">
    <mergeCell ref="C1:F1"/>
    <mergeCell ref="A7:E7"/>
    <mergeCell ref="A8:E8"/>
    <mergeCell ref="A9:C9"/>
    <mergeCell ref="A4:E4"/>
    <mergeCell ref="A5:E5"/>
    <mergeCell ref="F10:F13"/>
    <mergeCell ref="A10:A13"/>
    <mergeCell ref="B10:B13"/>
    <mergeCell ref="C10:C13"/>
    <mergeCell ref="D10:D13"/>
    <mergeCell ref="E10:E13"/>
  </mergeCells>
  <printOptions/>
  <pageMargins left="0.7874015748031497" right="0.5905511811023623" top="0.5905511811023623" bottom="0.5905511811023623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view="pageBreakPreview" zoomScaleSheetLayoutView="100" zoomScalePageLayoutView="0" workbookViewId="0" topLeftCell="A1">
      <selection activeCell="F11" sqref="F11"/>
    </sheetView>
  </sheetViews>
  <sheetFormatPr defaultColWidth="8.00390625" defaultRowHeight="12.75"/>
  <cols>
    <col min="1" max="1" width="39.625" style="100" customWidth="1"/>
    <col min="2" max="2" width="5.875" style="100" customWidth="1"/>
    <col min="3" max="3" width="4.625" style="100" customWidth="1"/>
    <col min="4" max="4" width="9.25390625" style="100" customWidth="1"/>
    <col min="5" max="5" width="10.125" style="100" customWidth="1"/>
    <col min="6" max="6" width="11.75390625" style="100" customWidth="1"/>
    <col min="7" max="7" width="9.375" style="100" customWidth="1"/>
    <col min="8" max="16384" width="8.00390625" style="100" customWidth="1"/>
  </cols>
  <sheetData>
    <row r="1" spans="2:8" ht="12.75">
      <c r="B1" s="200"/>
      <c r="C1" s="200"/>
      <c r="D1" s="200"/>
      <c r="E1" s="200"/>
      <c r="F1" s="200"/>
      <c r="G1" s="200"/>
      <c r="H1" s="140"/>
    </row>
    <row r="2" spans="1:8" ht="15.75">
      <c r="A2" s="199" t="s">
        <v>250</v>
      </c>
      <c r="B2" s="199"/>
      <c r="C2" s="199"/>
      <c r="D2" s="199"/>
      <c r="E2" s="199"/>
      <c r="F2" s="199"/>
      <c r="G2" s="176"/>
      <c r="H2" s="140"/>
    </row>
    <row r="3" spans="1:8" ht="15.75">
      <c r="A3" s="199" t="s">
        <v>251</v>
      </c>
      <c r="B3" s="199"/>
      <c r="C3" s="199"/>
      <c r="D3" s="199"/>
      <c r="E3" s="199"/>
      <c r="F3" s="199"/>
      <c r="G3" s="176"/>
      <c r="H3" s="140"/>
    </row>
    <row r="4" spans="2:8" ht="12.75">
      <c r="B4" s="200"/>
      <c r="C4" s="200"/>
      <c r="D4" s="200"/>
      <c r="E4" s="200"/>
      <c r="F4" s="200"/>
      <c r="G4" s="200"/>
      <c r="H4" s="140"/>
    </row>
    <row r="5" spans="2:6" ht="12.75">
      <c r="B5" s="139"/>
      <c r="C5" s="139"/>
      <c r="D5" s="139"/>
      <c r="E5" s="139"/>
      <c r="F5" s="139"/>
    </row>
    <row r="6" spans="1:6" s="138" customFormat="1" ht="45" customHeight="1">
      <c r="A6" s="199" t="s">
        <v>244</v>
      </c>
      <c r="B6" s="199"/>
      <c r="C6" s="199"/>
      <c r="D6" s="199"/>
      <c r="E6" s="199"/>
      <c r="F6" s="199"/>
    </row>
    <row r="7" spans="1:6" ht="10.5" customHeight="1">
      <c r="A7" s="137"/>
      <c r="B7" s="136"/>
      <c r="C7" s="136"/>
      <c r="D7" s="136"/>
      <c r="E7" s="135"/>
      <c r="F7" s="134"/>
    </row>
    <row r="8" spans="1:7" ht="45">
      <c r="A8" s="133" t="s">
        <v>193</v>
      </c>
      <c r="B8" s="131" t="s">
        <v>192</v>
      </c>
      <c r="C8" s="131" t="s">
        <v>191</v>
      </c>
      <c r="D8" s="131" t="s">
        <v>252</v>
      </c>
      <c r="E8" s="131" t="s">
        <v>255</v>
      </c>
      <c r="F8" s="131" t="s">
        <v>256</v>
      </c>
      <c r="G8" s="132" t="s">
        <v>190</v>
      </c>
    </row>
    <row r="9" spans="1:7" ht="13.5" customHeight="1">
      <c r="A9" s="130">
        <v>1</v>
      </c>
      <c r="B9" s="131">
        <v>2</v>
      </c>
      <c r="C9" s="131">
        <v>3</v>
      </c>
      <c r="D9" s="131">
        <v>4</v>
      </c>
      <c r="E9" s="130">
        <v>5</v>
      </c>
      <c r="F9" s="129">
        <v>6</v>
      </c>
      <c r="G9" s="128">
        <v>8</v>
      </c>
    </row>
    <row r="10" spans="1:7" s="117" customFormat="1" ht="15" customHeight="1">
      <c r="A10" s="127" t="s">
        <v>189</v>
      </c>
      <c r="B10" s="126">
        <v>1</v>
      </c>
      <c r="C10" s="126" t="s">
        <v>142</v>
      </c>
      <c r="D10" s="125">
        <f>D11+D13+D17+D18</f>
        <v>10779.5</v>
      </c>
      <c r="E10" s="125">
        <f>E11+E13+E17+E18</f>
        <v>11295.5</v>
      </c>
      <c r="F10" s="125">
        <f>F11+F13+F17+F18</f>
        <v>11061.3</v>
      </c>
      <c r="G10" s="106">
        <f aca="true" t="shared" si="0" ref="G10:G22">F10*100/E10</f>
        <v>97.92660794121552</v>
      </c>
    </row>
    <row r="11" spans="1:7" ht="36">
      <c r="A11" s="116" t="s">
        <v>245</v>
      </c>
      <c r="B11" s="115">
        <v>1</v>
      </c>
      <c r="C11" s="115">
        <v>2</v>
      </c>
      <c r="D11" s="114">
        <v>2277.3</v>
      </c>
      <c r="E11" s="113">
        <v>2652.2</v>
      </c>
      <c r="F11" s="113">
        <v>2652.2</v>
      </c>
      <c r="G11" s="112">
        <f t="shared" si="0"/>
        <v>100</v>
      </c>
    </row>
    <row r="12" spans="1:7" ht="47.25" customHeight="1" hidden="1">
      <c r="A12" s="116" t="s">
        <v>188</v>
      </c>
      <c r="B12" s="115">
        <v>1</v>
      </c>
      <c r="C12" s="115">
        <v>3</v>
      </c>
      <c r="D12" s="114"/>
      <c r="E12" s="113"/>
      <c r="F12" s="113" t="s">
        <v>142</v>
      </c>
      <c r="G12" s="112" t="e">
        <f t="shared" si="0"/>
        <v>#VALUE!</v>
      </c>
    </row>
    <row r="13" spans="1:7" ht="48">
      <c r="A13" s="116" t="s">
        <v>187</v>
      </c>
      <c r="B13" s="115">
        <v>1</v>
      </c>
      <c r="C13" s="115">
        <v>4</v>
      </c>
      <c r="D13" s="114">
        <v>8023.2</v>
      </c>
      <c r="E13" s="113">
        <v>7646</v>
      </c>
      <c r="F13" s="113">
        <v>7417.1</v>
      </c>
      <c r="G13" s="112">
        <f t="shared" si="0"/>
        <v>97.0062777923097</v>
      </c>
    </row>
    <row r="14" spans="1:7" ht="36" hidden="1">
      <c r="A14" s="116" t="s">
        <v>186</v>
      </c>
      <c r="B14" s="115">
        <v>1</v>
      </c>
      <c r="C14" s="115">
        <v>6</v>
      </c>
      <c r="D14" s="114"/>
      <c r="E14" s="113"/>
      <c r="F14" s="113" t="s">
        <v>142</v>
      </c>
      <c r="G14" s="112" t="e">
        <f t="shared" si="0"/>
        <v>#VALUE!</v>
      </c>
    </row>
    <row r="15" spans="1:7" ht="12.75" hidden="1">
      <c r="A15" s="116" t="s">
        <v>185</v>
      </c>
      <c r="B15" s="115">
        <v>1</v>
      </c>
      <c r="C15" s="115">
        <v>7</v>
      </c>
      <c r="D15" s="114"/>
      <c r="E15" s="113"/>
      <c r="F15" s="113" t="s">
        <v>142</v>
      </c>
      <c r="G15" s="112" t="e">
        <f t="shared" si="0"/>
        <v>#VALUE!</v>
      </c>
    </row>
    <row r="16" spans="1:7" ht="1.5" customHeight="1" hidden="1">
      <c r="A16" s="116" t="s">
        <v>184</v>
      </c>
      <c r="B16" s="115">
        <v>1</v>
      </c>
      <c r="C16" s="115">
        <v>11</v>
      </c>
      <c r="D16" s="114"/>
      <c r="E16" s="113"/>
      <c r="F16" s="113" t="s">
        <v>142</v>
      </c>
      <c r="G16" s="112" t="e">
        <f t="shared" si="0"/>
        <v>#VALUE!</v>
      </c>
    </row>
    <row r="17" spans="1:7" ht="12.75">
      <c r="A17" s="116" t="s">
        <v>183</v>
      </c>
      <c r="B17" s="115">
        <v>1</v>
      </c>
      <c r="C17" s="115">
        <v>11</v>
      </c>
      <c r="D17" s="114">
        <v>54</v>
      </c>
      <c r="E17" s="113">
        <v>0</v>
      </c>
      <c r="F17" s="113">
        <v>0</v>
      </c>
      <c r="G17" s="112">
        <v>0</v>
      </c>
    </row>
    <row r="18" spans="1:7" ht="12.75">
      <c r="A18" s="116" t="s">
        <v>182</v>
      </c>
      <c r="B18" s="115">
        <v>1</v>
      </c>
      <c r="C18" s="115">
        <v>13</v>
      </c>
      <c r="D18" s="114">
        <v>425</v>
      </c>
      <c r="E18" s="124">
        <v>997.3</v>
      </c>
      <c r="F18" s="124">
        <v>992</v>
      </c>
      <c r="G18" s="112">
        <f t="shared" si="0"/>
        <v>99.46856512583977</v>
      </c>
    </row>
    <row r="19" spans="1:7" ht="12.75">
      <c r="A19" s="120" t="s">
        <v>181</v>
      </c>
      <c r="B19" s="119">
        <v>2</v>
      </c>
      <c r="C19" s="119"/>
      <c r="D19" s="118">
        <f>D20</f>
        <v>390</v>
      </c>
      <c r="E19" s="107">
        <f>E20</f>
        <v>390</v>
      </c>
      <c r="F19" s="107">
        <f>F20</f>
        <v>390</v>
      </c>
      <c r="G19" s="106">
        <f t="shared" si="0"/>
        <v>100</v>
      </c>
    </row>
    <row r="20" spans="1:7" ht="13.5" customHeight="1">
      <c r="A20" s="116" t="s">
        <v>180</v>
      </c>
      <c r="B20" s="115">
        <v>2</v>
      </c>
      <c r="C20" s="115">
        <v>3</v>
      </c>
      <c r="D20" s="114">
        <v>390</v>
      </c>
      <c r="E20" s="113">
        <v>390</v>
      </c>
      <c r="F20" s="113">
        <v>390</v>
      </c>
      <c r="G20" s="112">
        <f t="shared" si="0"/>
        <v>100</v>
      </c>
    </row>
    <row r="21" spans="1:7" ht="12.75" hidden="1">
      <c r="A21" s="116"/>
      <c r="B21" s="115"/>
      <c r="C21" s="115"/>
      <c r="D21" s="114"/>
      <c r="E21" s="113"/>
      <c r="F21" s="113"/>
      <c r="G21" s="106" t="e">
        <f t="shared" si="0"/>
        <v>#DIV/0!</v>
      </c>
    </row>
    <row r="22" spans="1:7" s="117" customFormat="1" ht="24">
      <c r="A22" s="120" t="s">
        <v>179</v>
      </c>
      <c r="B22" s="119">
        <v>3</v>
      </c>
      <c r="C22" s="119" t="s">
        <v>142</v>
      </c>
      <c r="D22" s="118">
        <f>SUM(D24:D24)</f>
        <v>63</v>
      </c>
      <c r="E22" s="107">
        <f>SUM(E24:E24)</f>
        <v>25</v>
      </c>
      <c r="F22" s="107">
        <f>SUM(F24:F24)</f>
        <v>25</v>
      </c>
      <c r="G22" s="106">
        <f t="shared" si="0"/>
        <v>100</v>
      </c>
    </row>
    <row r="23" spans="1:7" ht="0.75" customHeight="1">
      <c r="A23" s="116" t="s">
        <v>178</v>
      </c>
      <c r="B23" s="115">
        <v>3</v>
      </c>
      <c r="C23" s="115">
        <v>2</v>
      </c>
      <c r="D23" s="114"/>
      <c r="E23" s="113"/>
      <c r="F23" s="113" t="s">
        <v>142</v>
      </c>
      <c r="G23" s="106">
        <f>F24*100/E24</f>
        <v>100</v>
      </c>
    </row>
    <row r="24" spans="1:7" ht="36">
      <c r="A24" s="116" t="s">
        <v>177</v>
      </c>
      <c r="B24" s="115">
        <v>3</v>
      </c>
      <c r="C24" s="115">
        <v>9</v>
      </c>
      <c r="D24" s="114">
        <v>63</v>
      </c>
      <c r="E24" s="113">
        <v>25</v>
      </c>
      <c r="F24" s="113">
        <v>25</v>
      </c>
      <c r="G24" s="112">
        <f aca="true" t="shared" si="1" ref="G24:G64">F24*100/E24</f>
        <v>100</v>
      </c>
    </row>
    <row r="25" spans="1:7" s="117" customFormat="1" ht="12.75">
      <c r="A25" s="120" t="s">
        <v>176</v>
      </c>
      <c r="B25" s="119">
        <v>4</v>
      </c>
      <c r="C25" s="119" t="s">
        <v>142</v>
      </c>
      <c r="D25" s="118">
        <f>SUM(D29:D32)</f>
        <v>1455.9</v>
      </c>
      <c r="E25" s="123">
        <f>SUM(E29:E32)</f>
        <v>2115.8</v>
      </c>
      <c r="F25" s="107">
        <f>SUM(F29:F32)</f>
        <v>2085.7000000000003</v>
      </c>
      <c r="G25" s="106">
        <f t="shared" si="1"/>
        <v>98.5773702618395</v>
      </c>
    </row>
    <row r="26" spans="1:7" ht="12.75" hidden="1">
      <c r="A26" s="116" t="s">
        <v>175</v>
      </c>
      <c r="B26" s="115">
        <v>4</v>
      </c>
      <c r="C26" s="115">
        <v>5</v>
      </c>
      <c r="D26" s="114"/>
      <c r="E26" s="113"/>
      <c r="F26" s="113" t="s">
        <v>142</v>
      </c>
      <c r="G26" s="106" t="e">
        <f t="shared" si="1"/>
        <v>#VALUE!</v>
      </c>
    </row>
    <row r="27" spans="1:7" ht="12.75" hidden="1">
      <c r="A27" s="116" t="s">
        <v>174</v>
      </c>
      <c r="B27" s="115">
        <v>4</v>
      </c>
      <c r="C27" s="115">
        <v>8</v>
      </c>
      <c r="D27" s="114"/>
      <c r="E27" s="113"/>
      <c r="F27" s="113" t="s">
        <v>142</v>
      </c>
      <c r="G27" s="106" t="e">
        <f t="shared" si="1"/>
        <v>#VALUE!</v>
      </c>
    </row>
    <row r="28" spans="1:7" ht="12.75" hidden="1">
      <c r="A28" s="116" t="s">
        <v>173</v>
      </c>
      <c r="B28" s="115">
        <v>4</v>
      </c>
      <c r="C28" s="115">
        <v>9</v>
      </c>
      <c r="D28" s="114"/>
      <c r="E28" s="113"/>
      <c r="F28" s="113"/>
      <c r="G28" s="106" t="e">
        <f t="shared" si="1"/>
        <v>#DIV/0!</v>
      </c>
    </row>
    <row r="29" spans="1:7" ht="12.75">
      <c r="A29" s="116" t="s">
        <v>172</v>
      </c>
      <c r="B29" s="115">
        <v>4</v>
      </c>
      <c r="C29" s="115">
        <v>1</v>
      </c>
      <c r="D29" s="114">
        <v>0</v>
      </c>
      <c r="E29" s="113">
        <v>196.4</v>
      </c>
      <c r="F29" s="113">
        <v>196.4</v>
      </c>
      <c r="G29" s="112">
        <f t="shared" si="1"/>
        <v>100</v>
      </c>
    </row>
    <row r="30" spans="1:7" ht="15.75" customHeight="1">
      <c r="A30" s="116" t="s">
        <v>171</v>
      </c>
      <c r="B30" s="115">
        <v>4</v>
      </c>
      <c r="C30" s="115">
        <v>9</v>
      </c>
      <c r="D30" s="114">
        <v>1338.9</v>
      </c>
      <c r="E30" s="113">
        <v>1500.9</v>
      </c>
      <c r="F30" s="113">
        <v>1476.9</v>
      </c>
      <c r="G30" s="112">
        <f t="shared" si="1"/>
        <v>98.40095942434539</v>
      </c>
    </row>
    <row r="31" spans="1:7" ht="15.75" customHeight="1">
      <c r="A31" s="116" t="s">
        <v>170</v>
      </c>
      <c r="B31" s="115">
        <v>4</v>
      </c>
      <c r="C31" s="115">
        <v>10</v>
      </c>
      <c r="D31" s="114">
        <v>88</v>
      </c>
      <c r="E31" s="113">
        <v>418.5</v>
      </c>
      <c r="F31" s="113">
        <v>412.4</v>
      </c>
      <c r="G31" s="112">
        <f t="shared" si="1"/>
        <v>98.54241338112305</v>
      </c>
    </row>
    <row r="32" spans="1:7" ht="15.75" customHeight="1">
      <c r="A32" s="116" t="s">
        <v>246</v>
      </c>
      <c r="B32" s="115">
        <v>4</v>
      </c>
      <c r="C32" s="115">
        <v>12</v>
      </c>
      <c r="D32" s="114">
        <v>29</v>
      </c>
      <c r="E32" s="113">
        <v>0</v>
      </c>
      <c r="F32" s="113">
        <v>0</v>
      </c>
      <c r="G32" s="112">
        <v>0</v>
      </c>
    </row>
    <row r="33" spans="1:7" s="117" customFormat="1" ht="12.75">
      <c r="A33" s="120" t="s">
        <v>169</v>
      </c>
      <c r="B33" s="119">
        <v>5</v>
      </c>
      <c r="C33" s="119" t="s">
        <v>142</v>
      </c>
      <c r="D33" s="118">
        <f>SUM(D36:D38)</f>
        <v>3361</v>
      </c>
      <c r="E33" s="107">
        <f>SUM(E36:E38)</f>
        <v>8313.2</v>
      </c>
      <c r="F33" s="107">
        <f>SUM(F36:F38)</f>
        <v>6260.5</v>
      </c>
      <c r="G33" s="106">
        <f t="shared" si="1"/>
        <v>75.30794399268632</v>
      </c>
    </row>
    <row r="34" spans="1:7" ht="12.75" hidden="1">
      <c r="A34" s="116" t="s">
        <v>168</v>
      </c>
      <c r="B34" s="115">
        <v>5</v>
      </c>
      <c r="C34" s="115">
        <v>1</v>
      </c>
      <c r="D34" s="114"/>
      <c r="E34" s="113"/>
      <c r="F34" s="113" t="s">
        <v>142</v>
      </c>
      <c r="G34" s="106" t="e">
        <f t="shared" si="1"/>
        <v>#VALUE!</v>
      </c>
    </row>
    <row r="35" spans="1:7" ht="12.75" hidden="1">
      <c r="A35" s="116" t="s">
        <v>167</v>
      </c>
      <c r="B35" s="115">
        <v>5</v>
      </c>
      <c r="C35" s="115">
        <v>2</v>
      </c>
      <c r="D35" s="114"/>
      <c r="E35" s="113"/>
      <c r="F35" s="113"/>
      <c r="G35" s="106" t="e">
        <f t="shared" si="1"/>
        <v>#DIV/0!</v>
      </c>
    </row>
    <row r="36" spans="1:7" ht="12.75">
      <c r="A36" s="116" t="s">
        <v>168</v>
      </c>
      <c r="B36" s="115">
        <v>5</v>
      </c>
      <c r="C36" s="115">
        <v>1</v>
      </c>
      <c r="D36" s="114">
        <v>1645</v>
      </c>
      <c r="E36" s="113">
        <v>1650.7</v>
      </c>
      <c r="F36" s="113">
        <v>1650.7</v>
      </c>
      <c r="G36" s="112">
        <f t="shared" si="1"/>
        <v>100</v>
      </c>
    </row>
    <row r="37" spans="1:7" ht="12.75">
      <c r="A37" s="116" t="s">
        <v>167</v>
      </c>
      <c r="B37" s="115">
        <v>5</v>
      </c>
      <c r="C37" s="115">
        <v>2</v>
      </c>
      <c r="D37" s="114">
        <v>611</v>
      </c>
      <c r="E37" s="113">
        <v>4446.3</v>
      </c>
      <c r="F37" s="113">
        <v>2714.9</v>
      </c>
      <c r="G37" s="112">
        <f t="shared" si="1"/>
        <v>61.05975755122236</v>
      </c>
    </row>
    <row r="38" spans="1:7" ht="12.75">
      <c r="A38" s="116" t="s">
        <v>166</v>
      </c>
      <c r="B38" s="115">
        <v>5</v>
      </c>
      <c r="C38" s="115">
        <v>3</v>
      </c>
      <c r="D38" s="114">
        <v>1105</v>
      </c>
      <c r="E38" s="113">
        <v>2216.2</v>
      </c>
      <c r="F38" s="113">
        <v>1894.9</v>
      </c>
      <c r="G38" s="112">
        <f t="shared" si="1"/>
        <v>85.50221099178775</v>
      </c>
    </row>
    <row r="39" spans="1:7" ht="12.75" hidden="1">
      <c r="A39" s="120" t="s">
        <v>165</v>
      </c>
      <c r="B39" s="119">
        <v>6</v>
      </c>
      <c r="C39" s="115"/>
      <c r="D39" s="114"/>
      <c r="E39" s="107">
        <f>E40</f>
        <v>0</v>
      </c>
      <c r="F39" s="113"/>
      <c r="G39" s="106" t="e">
        <f t="shared" si="1"/>
        <v>#DIV/0!</v>
      </c>
    </row>
    <row r="40" spans="1:7" ht="24" hidden="1">
      <c r="A40" s="122" t="s">
        <v>164</v>
      </c>
      <c r="B40" s="115">
        <v>6</v>
      </c>
      <c r="C40" s="115">
        <v>3</v>
      </c>
      <c r="D40" s="114"/>
      <c r="E40" s="113"/>
      <c r="F40" s="113"/>
      <c r="G40" s="106" t="e">
        <f t="shared" si="1"/>
        <v>#DIV/0!</v>
      </c>
    </row>
    <row r="41" spans="1:7" ht="12.75" hidden="1">
      <c r="A41" s="116" t="s">
        <v>163</v>
      </c>
      <c r="B41" s="115">
        <v>7</v>
      </c>
      <c r="C41" s="115">
        <v>9</v>
      </c>
      <c r="D41" s="114"/>
      <c r="E41" s="113"/>
      <c r="F41" s="113" t="s">
        <v>142</v>
      </c>
      <c r="G41" s="106" t="e">
        <f t="shared" si="1"/>
        <v>#VALUE!</v>
      </c>
    </row>
    <row r="42" spans="1:7" s="117" customFormat="1" ht="24">
      <c r="A42" s="120" t="s">
        <v>162</v>
      </c>
      <c r="B42" s="119">
        <v>8</v>
      </c>
      <c r="C42" s="119" t="s">
        <v>142</v>
      </c>
      <c r="D42" s="118">
        <f>SUM(D43:D46)</f>
        <v>6333.3</v>
      </c>
      <c r="E42" s="107">
        <f>SUM(E43:E46)</f>
        <v>6161.9</v>
      </c>
      <c r="F42" s="107">
        <f>SUM(F43:F46)</f>
        <v>4176.4</v>
      </c>
      <c r="G42" s="106">
        <f t="shared" si="1"/>
        <v>67.777795809734</v>
      </c>
    </row>
    <row r="43" spans="1:7" ht="12.75">
      <c r="A43" s="116" t="s">
        <v>161</v>
      </c>
      <c r="B43" s="115">
        <v>8</v>
      </c>
      <c r="C43" s="115">
        <v>1</v>
      </c>
      <c r="D43" s="114">
        <v>6333.3</v>
      </c>
      <c r="E43" s="113">
        <v>6161.9</v>
      </c>
      <c r="F43" s="113">
        <v>4176.4</v>
      </c>
      <c r="G43" s="112">
        <f t="shared" si="1"/>
        <v>67.777795809734</v>
      </c>
    </row>
    <row r="44" spans="1:7" ht="0.75" customHeight="1">
      <c r="A44" s="116" t="s">
        <v>160</v>
      </c>
      <c r="B44" s="115">
        <v>8</v>
      </c>
      <c r="C44" s="115">
        <v>2</v>
      </c>
      <c r="D44" s="114"/>
      <c r="E44" s="113"/>
      <c r="F44" s="113" t="s">
        <v>142</v>
      </c>
      <c r="G44" s="112" t="e">
        <f t="shared" si="1"/>
        <v>#VALUE!</v>
      </c>
    </row>
    <row r="45" spans="1:7" ht="12.75" hidden="1">
      <c r="A45" s="116" t="s">
        <v>159</v>
      </c>
      <c r="B45" s="115">
        <v>8</v>
      </c>
      <c r="C45" s="115">
        <v>4</v>
      </c>
      <c r="D45" s="114"/>
      <c r="E45" s="113"/>
      <c r="F45" s="113" t="s">
        <v>142</v>
      </c>
      <c r="G45" s="112" t="e">
        <f t="shared" si="1"/>
        <v>#VALUE!</v>
      </c>
    </row>
    <row r="46" spans="1:7" ht="24" hidden="1">
      <c r="A46" s="116" t="s">
        <v>158</v>
      </c>
      <c r="B46" s="115">
        <v>8</v>
      </c>
      <c r="C46" s="115">
        <v>6</v>
      </c>
      <c r="D46" s="114"/>
      <c r="E46" s="113"/>
      <c r="F46" s="113" t="s">
        <v>142</v>
      </c>
      <c r="G46" s="112" t="e">
        <f t="shared" si="1"/>
        <v>#VALUE!</v>
      </c>
    </row>
    <row r="47" spans="1:9" s="117" customFormat="1" ht="12.75">
      <c r="A47" s="120" t="s">
        <v>157</v>
      </c>
      <c r="B47" s="119">
        <v>11</v>
      </c>
      <c r="C47" s="119" t="s">
        <v>142</v>
      </c>
      <c r="D47" s="118">
        <f>D51+D58</f>
        <v>37</v>
      </c>
      <c r="E47" s="107">
        <f>SUM(E51:E58)</f>
        <v>37</v>
      </c>
      <c r="F47" s="107">
        <f>F51+F58</f>
        <v>37</v>
      </c>
      <c r="G47" s="106">
        <f t="shared" si="1"/>
        <v>100</v>
      </c>
      <c r="I47" s="117" t="s">
        <v>156</v>
      </c>
    </row>
    <row r="48" spans="1:7" ht="0.75" customHeight="1">
      <c r="A48" s="116" t="s">
        <v>155</v>
      </c>
      <c r="B48" s="115">
        <v>9</v>
      </c>
      <c r="C48" s="115">
        <v>1</v>
      </c>
      <c r="D48" s="114"/>
      <c r="E48" s="121"/>
      <c r="F48" s="113" t="s">
        <v>142</v>
      </c>
      <c r="G48" s="106" t="e">
        <f t="shared" si="1"/>
        <v>#VALUE!</v>
      </c>
    </row>
    <row r="49" spans="1:7" ht="12.75" hidden="1">
      <c r="A49" s="116" t="s">
        <v>154</v>
      </c>
      <c r="B49" s="115">
        <v>9</v>
      </c>
      <c r="C49" s="115">
        <v>2</v>
      </c>
      <c r="D49" s="114"/>
      <c r="E49" s="121"/>
      <c r="F49" s="113" t="s">
        <v>142</v>
      </c>
      <c r="G49" s="106" t="e">
        <f t="shared" si="1"/>
        <v>#VALUE!</v>
      </c>
    </row>
    <row r="50" spans="1:7" ht="12.75" hidden="1">
      <c r="A50" s="116" t="s">
        <v>153</v>
      </c>
      <c r="B50" s="115">
        <v>9</v>
      </c>
      <c r="C50" s="115">
        <v>4</v>
      </c>
      <c r="D50" s="114"/>
      <c r="E50" s="121"/>
      <c r="F50" s="113"/>
      <c r="G50" s="106" t="e">
        <f t="shared" si="1"/>
        <v>#DIV/0!</v>
      </c>
    </row>
    <row r="51" spans="1:7" ht="12.75">
      <c r="A51" s="116" t="s">
        <v>152</v>
      </c>
      <c r="B51" s="115">
        <v>11</v>
      </c>
      <c r="C51" s="115">
        <v>1</v>
      </c>
      <c r="D51" s="114">
        <v>32</v>
      </c>
      <c r="E51" s="121">
        <v>37</v>
      </c>
      <c r="F51" s="113">
        <v>37</v>
      </c>
      <c r="G51" s="112">
        <f t="shared" si="1"/>
        <v>100</v>
      </c>
    </row>
    <row r="52" spans="1:7" ht="0.75" customHeight="1">
      <c r="A52" s="116" t="s">
        <v>151</v>
      </c>
      <c r="B52" s="115">
        <v>9</v>
      </c>
      <c r="C52" s="115">
        <v>10</v>
      </c>
      <c r="D52" s="114"/>
      <c r="E52" s="121"/>
      <c r="F52" s="113">
        <v>5</v>
      </c>
      <c r="G52" s="112" t="e">
        <f t="shared" si="1"/>
        <v>#DIV/0!</v>
      </c>
    </row>
    <row r="53" spans="1:7" s="117" customFormat="1" ht="12.75" hidden="1">
      <c r="A53" s="120" t="s">
        <v>150</v>
      </c>
      <c r="B53" s="119">
        <v>10</v>
      </c>
      <c r="C53" s="119" t="s">
        <v>142</v>
      </c>
      <c r="D53" s="118"/>
      <c r="E53" s="107">
        <f>E54+E55+E56+E57</f>
        <v>0</v>
      </c>
      <c r="F53" s="107" t="s">
        <v>142</v>
      </c>
      <c r="G53" s="106" t="e">
        <f t="shared" si="1"/>
        <v>#VALUE!</v>
      </c>
    </row>
    <row r="54" spans="1:7" ht="12.75" hidden="1">
      <c r="A54" s="116" t="s">
        <v>149</v>
      </c>
      <c r="B54" s="115">
        <v>10</v>
      </c>
      <c r="C54" s="115">
        <v>1</v>
      </c>
      <c r="D54" s="114"/>
      <c r="E54" s="113"/>
      <c r="F54" s="113" t="s">
        <v>142</v>
      </c>
      <c r="G54" s="106" t="e">
        <f t="shared" si="1"/>
        <v>#VALUE!</v>
      </c>
    </row>
    <row r="55" spans="1:7" ht="12.75" hidden="1">
      <c r="A55" s="116" t="s">
        <v>148</v>
      </c>
      <c r="B55" s="115">
        <v>10</v>
      </c>
      <c r="C55" s="115">
        <v>3</v>
      </c>
      <c r="D55" s="114"/>
      <c r="E55" s="113"/>
      <c r="F55" s="113"/>
      <c r="G55" s="106" t="e">
        <f t="shared" si="1"/>
        <v>#DIV/0!</v>
      </c>
    </row>
    <row r="56" spans="1:7" ht="12.75" hidden="1">
      <c r="A56" s="116" t="s">
        <v>147</v>
      </c>
      <c r="B56" s="115">
        <v>10</v>
      </c>
      <c r="C56" s="115">
        <v>4</v>
      </c>
      <c r="D56" s="114"/>
      <c r="E56" s="113"/>
      <c r="F56" s="113"/>
      <c r="G56" s="106" t="e">
        <f t="shared" si="1"/>
        <v>#DIV/0!</v>
      </c>
    </row>
    <row r="57" spans="1:7" ht="12.75" hidden="1">
      <c r="A57" s="116" t="s">
        <v>146</v>
      </c>
      <c r="B57" s="115">
        <v>10</v>
      </c>
      <c r="C57" s="115">
        <v>6</v>
      </c>
      <c r="D57" s="114"/>
      <c r="E57" s="113"/>
      <c r="F57" s="113"/>
      <c r="G57" s="106" t="e">
        <f t="shared" si="1"/>
        <v>#DIV/0!</v>
      </c>
    </row>
    <row r="58" spans="1:7" ht="12.75">
      <c r="A58" s="116" t="s">
        <v>145</v>
      </c>
      <c r="B58" s="115">
        <v>11</v>
      </c>
      <c r="C58" s="115">
        <v>2</v>
      </c>
      <c r="D58" s="114">
        <v>5</v>
      </c>
      <c r="E58" s="113">
        <v>0</v>
      </c>
      <c r="F58" s="113">
        <v>0</v>
      </c>
      <c r="G58" s="112">
        <v>0</v>
      </c>
    </row>
    <row r="59" spans="1:7" s="117" customFormat="1" ht="15" customHeight="1">
      <c r="A59" s="120" t="s">
        <v>144</v>
      </c>
      <c r="B59" s="119">
        <v>14</v>
      </c>
      <c r="C59" s="119" t="s">
        <v>142</v>
      </c>
      <c r="D59" s="118">
        <f>D63</f>
        <v>170</v>
      </c>
      <c r="E59" s="107">
        <f>E63</f>
        <v>194.9</v>
      </c>
      <c r="F59" s="107">
        <f>F63</f>
        <v>194.9</v>
      </c>
      <c r="G59" s="106">
        <f t="shared" si="1"/>
        <v>100</v>
      </c>
    </row>
    <row r="60" spans="1:7" ht="24" hidden="1">
      <c r="A60" s="116" t="s">
        <v>143</v>
      </c>
      <c r="B60" s="115">
        <v>11</v>
      </c>
      <c r="C60" s="115">
        <v>1</v>
      </c>
      <c r="D60" s="114"/>
      <c r="E60" s="113"/>
      <c r="F60" s="113" t="s">
        <v>142</v>
      </c>
      <c r="G60" s="106" t="e">
        <f t="shared" si="1"/>
        <v>#VALUE!</v>
      </c>
    </row>
    <row r="61" spans="1:7" ht="36" hidden="1">
      <c r="A61" s="116" t="s">
        <v>141</v>
      </c>
      <c r="B61" s="115">
        <v>11</v>
      </c>
      <c r="C61" s="115">
        <v>2</v>
      </c>
      <c r="D61" s="114"/>
      <c r="E61" s="113"/>
      <c r="F61" s="113"/>
      <c r="G61" s="106" t="e">
        <f t="shared" si="1"/>
        <v>#DIV/0!</v>
      </c>
    </row>
    <row r="62" spans="1:7" ht="24" hidden="1">
      <c r="A62" s="116" t="s">
        <v>140</v>
      </c>
      <c r="B62" s="115">
        <v>11</v>
      </c>
      <c r="C62" s="115">
        <v>3</v>
      </c>
      <c r="D62" s="114"/>
      <c r="E62" s="113"/>
      <c r="F62" s="113"/>
      <c r="G62" s="106" t="e">
        <f t="shared" si="1"/>
        <v>#DIV/0!</v>
      </c>
    </row>
    <row r="63" spans="1:7" ht="12.75">
      <c r="A63" s="116" t="s">
        <v>139</v>
      </c>
      <c r="B63" s="115">
        <v>14</v>
      </c>
      <c r="C63" s="115">
        <v>3</v>
      </c>
      <c r="D63" s="114">
        <v>170</v>
      </c>
      <c r="E63" s="113">
        <v>194.9</v>
      </c>
      <c r="F63" s="113">
        <v>194.9</v>
      </c>
      <c r="G63" s="112">
        <f t="shared" si="1"/>
        <v>100</v>
      </c>
    </row>
    <row r="64" spans="1:7" ht="15.75" customHeight="1">
      <c r="A64" s="110" t="s">
        <v>138</v>
      </c>
      <c r="B64" s="109"/>
      <c r="C64" s="108" t="s">
        <v>137</v>
      </c>
      <c r="D64" s="108">
        <f>D59+D47+D42+D33+D25+D22+D19+D10</f>
        <v>22589.699999999997</v>
      </c>
      <c r="E64" s="108">
        <f>E59+E47+E42+E33+E25+E22+E19+E10</f>
        <v>28533.3</v>
      </c>
      <c r="F64" s="108">
        <f>F59+F47+F42+F33+F25+F22+F19+F10</f>
        <v>24230.8</v>
      </c>
      <c r="G64" s="106">
        <f t="shared" si="1"/>
        <v>84.92112724430753</v>
      </c>
    </row>
    <row r="65" spans="1:10" ht="12.75">
      <c r="A65" s="105"/>
      <c r="B65" s="105"/>
      <c r="C65" s="105"/>
      <c r="D65" s="105"/>
      <c r="E65" s="104"/>
      <c r="G65" s="103" t="s">
        <v>137</v>
      </c>
      <c r="H65" s="102"/>
      <c r="J65" s="100" t="s">
        <v>137</v>
      </c>
    </row>
    <row r="66" spans="7:8" ht="12.75">
      <c r="G66" s="103" t="s">
        <v>137</v>
      </c>
      <c r="H66" s="102"/>
    </row>
    <row r="67" ht="12.75">
      <c r="E67" s="101"/>
    </row>
  </sheetData>
  <sheetProtection/>
  <mergeCells count="5">
    <mergeCell ref="A6:F6"/>
    <mergeCell ref="B1:G1"/>
    <mergeCell ref="B4:G4"/>
    <mergeCell ref="A2:F2"/>
    <mergeCell ref="A3:F3"/>
  </mergeCells>
  <printOptions/>
  <pageMargins left="1.1811023622047245" right="0" top="0" bottom="0.07874015748031496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K81"/>
  <sheetViews>
    <sheetView tabSelected="1" zoomScalePageLayoutView="0" workbookViewId="0" topLeftCell="A25">
      <selection activeCell="A43" sqref="A43"/>
    </sheetView>
  </sheetViews>
  <sheetFormatPr defaultColWidth="9.00390625" defaultRowHeight="12.75"/>
  <cols>
    <col min="1" max="1" width="57.75390625" style="0" customWidth="1"/>
    <col min="2" max="2" width="3.75390625" style="0" customWidth="1"/>
    <col min="3" max="3" width="3.625" style="0" customWidth="1"/>
    <col min="4" max="4" width="4.375" style="0" customWidth="1"/>
    <col min="5" max="5" width="8.625" style="0" customWidth="1"/>
    <col min="6" max="6" width="4.875" style="0" customWidth="1"/>
    <col min="7" max="7" width="14.25390625" style="0" customWidth="1"/>
    <col min="8" max="8" width="11.875" style="0" customWidth="1"/>
    <col min="9" max="9" width="12.625" style="0" bestFit="1" customWidth="1"/>
    <col min="10" max="10" width="13.125" style="0" customWidth="1"/>
    <col min="11" max="11" width="14.375" style="0" customWidth="1"/>
  </cols>
  <sheetData>
    <row r="2" spans="1:10" ht="12.75">
      <c r="A2" s="201" t="s">
        <v>257</v>
      </c>
      <c r="B2" s="201"/>
      <c r="C2" s="201"/>
      <c r="D2" s="201"/>
      <c r="E2" s="201"/>
      <c r="F2" s="201"/>
      <c r="G2" s="201"/>
      <c r="H2" s="201"/>
      <c r="I2" s="201"/>
      <c r="J2" s="201"/>
    </row>
    <row r="3" spans="1:10" ht="15.75">
      <c r="A3" s="203" t="s">
        <v>258</v>
      </c>
      <c r="B3" s="203"/>
      <c r="C3" s="203"/>
      <c r="D3" s="203"/>
      <c r="E3" s="203"/>
      <c r="F3" s="203"/>
      <c r="G3" s="203"/>
      <c r="H3" s="203"/>
      <c r="I3" s="203"/>
      <c r="J3" s="203"/>
    </row>
    <row r="4" spans="1:10" ht="15.75">
      <c r="A4" s="204" t="s">
        <v>259</v>
      </c>
      <c r="B4" s="204"/>
      <c r="C4" s="204"/>
      <c r="D4" s="204"/>
      <c r="E4" s="204"/>
      <c r="F4" s="204"/>
      <c r="G4" s="204"/>
      <c r="H4" s="204"/>
      <c r="I4" s="204"/>
      <c r="J4" s="204"/>
    </row>
    <row r="5" spans="1:10" ht="15.75">
      <c r="A5" s="202" t="s">
        <v>260</v>
      </c>
      <c r="B5" s="202"/>
      <c r="C5" s="202"/>
      <c r="D5" s="202"/>
      <c r="E5" s="202"/>
      <c r="F5" s="202"/>
      <c r="G5" s="202"/>
      <c r="H5" s="202"/>
      <c r="I5" s="202"/>
      <c r="J5" s="202"/>
    </row>
    <row r="6" spans="1:10" ht="15.75">
      <c r="A6" s="175"/>
      <c r="B6" s="175"/>
      <c r="C6" s="175"/>
      <c r="D6" s="175"/>
      <c r="E6" s="175"/>
      <c r="F6" s="175"/>
      <c r="G6" s="175"/>
      <c r="H6" s="175"/>
      <c r="I6" s="175"/>
      <c r="J6" s="175"/>
    </row>
    <row r="7" spans="1:10" ht="65.25" customHeight="1">
      <c r="A7" s="174" t="s">
        <v>193</v>
      </c>
      <c r="B7" s="173" t="s">
        <v>262</v>
      </c>
      <c r="C7" s="173" t="s">
        <v>192</v>
      </c>
      <c r="D7" s="173" t="s">
        <v>191</v>
      </c>
      <c r="E7" s="186" t="s">
        <v>261</v>
      </c>
      <c r="F7" s="186" t="s">
        <v>263</v>
      </c>
      <c r="G7" s="172" t="s">
        <v>252</v>
      </c>
      <c r="H7" s="172" t="s">
        <v>264</v>
      </c>
      <c r="I7" s="171" t="s">
        <v>235</v>
      </c>
      <c r="J7" s="170" t="s">
        <v>190</v>
      </c>
    </row>
    <row r="8" spans="1:10" ht="12.75">
      <c r="A8" s="169" t="s">
        <v>234</v>
      </c>
      <c r="B8" s="169"/>
      <c r="C8" s="169" t="s">
        <v>233</v>
      </c>
      <c r="D8" s="169" t="s">
        <v>232</v>
      </c>
      <c r="E8" s="169"/>
      <c r="F8" s="169"/>
      <c r="G8" s="169" t="s">
        <v>231</v>
      </c>
      <c r="H8" s="169" t="s">
        <v>96</v>
      </c>
      <c r="I8" s="169" t="s">
        <v>230</v>
      </c>
      <c r="J8" s="169" t="s">
        <v>229</v>
      </c>
    </row>
    <row r="9" spans="1:10" ht="12.75">
      <c r="A9" s="145" t="s">
        <v>189</v>
      </c>
      <c r="B9" s="145">
        <v>650</v>
      </c>
      <c r="C9" s="144" t="s">
        <v>201</v>
      </c>
      <c r="D9" s="144"/>
      <c r="E9" s="144"/>
      <c r="F9" s="144"/>
      <c r="G9" s="177">
        <f>G12+G16+G22+G34+G39</f>
        <v>10779.5</v>
      </c>
      <c r="H9" s="177">
        <f>H12+H16+H22+H34+H39</f>
        <v>11295.5</v>
      </c>
      <c r="I9" s="177">
        <f>I12+I16+I22+I34+I39</f>
        <v>11061.3</v>
      </c>
      <c r="J9" s="177">
        <f aca="true" t="shared" si="0" ref="J9:J22">I9/H9*100</f>
        <v>97.92660794121552</v>
      </c>
    </row>
    <row r="10" spans="1:10" ht="25.5">
      <c r="A10" s="206" t="s">
        <v>245</v>
      </c>
      <c r="B10" s="165">
        <v>650</v>
      </c>
      <c r="C10" s="154" t="s">
        <v>201</v>
      </c>
      <c r="D10" s="154" t="s">
        <v>198</v>
      </c>
      <c r="E10" s="38" t="s">
        <v>266</v>
      </c>
      <c r="F10" s="38"/>
      <c r="G10" s="164">
        <f>G11</f>
        <v>2277.3</v>
      </c>
      <c r="H10" s="164">
        <f>H11</f>
        <v>2652.2</v>
      </c>
      <c r="I10" s="164">
        <f>I11</f>
        <v>2652.2</v>
      </c>
      <c r="J10" s="164">
        <f t="shared" si="0"/>
        <v>100</v>
      </c>
    </row>
    <row r="11" spans="1:10" ht="36">
      <c r="A11" s="165" t="s">
        <v>265</v>
      </c>
      <c r="B11" s="165">
        <v>650</v>
      </c>
      <c r="C11" s="154" t="s">
        <v>201</v>
      </c>
      <c r="D11" s="154" t="s">
        <v>198</v>
      </c>
      <c r="E11" s="38" t="s">
        <v>267</v>
      </c>
      <c r="F11" s="38"/>
      <c r="G11" s="164">
        <f>G12+G16</f>
        <v>2277.3</v>
      </c>
      <c r="H11" s="164">
        <f>H12+H16</f>
        <v>2652.2</v>
      </c>
      <c r="I11" s="164">
        <f>I12+I16</f>
        <v>2652.2</v>
      </c>
      <c r="J11" s="164">
        <f t="shared" si="0"/>
        <v>100</v>
      </c>
    </row>
    <row r="12" spans="1:10" ht="12.75">
      <c r="A12" s="159" t="s">
        <v>228</v>
      </c>
      <c r="B12" s="165">
        <v>650</v>
      </c>
      <c r="C12" s="154" t="s">
        <v>201</v>
      </c>
      <c r="D12" s="154" t="s">
        <v>198</v>
      </c>
      <c r="E12" s="154" t="s">
        <v>268</v>
      </c>
      <c r="F12" s="154"/>
      <c r="G12" s="178">
        <f aca="true" t="shared" si="1" ref="G12:I14">G13</f>
        <v>1268.9</v>
      </c>
      <c r="H12" s="178">
        <f t="shared" si="1"/>
        <v>1489.1</v>
      </c>
      <c r="I12" s="178">
        <f t="shared" si="1"/>
        <v>1489.1</v>
      </c>
      <c r="J12" s="164">
        <f t="shared" si="0"/>
        <v>100</v>
      </c>
    </row>
    <row r="13" spans="1:10" ht="12.75">
      <c r="A13" s="159" t="s">
        <v>271</v>
      </c>
      <c r="B13" s="165">
        <v>650</v>
      </c>
      <c r="C13" s="154" t="s">
        <v>201</v>
      </c>
      <c r="D13" s="154" t="s">
        <v>198</v>
      </c>
      <c r="E13" s="154" t="s">
        <v>268</v>
      </c>
      <c r="F13" s="154" t="s">
        <v>272</v>
      </c>
      <c r="G13" s="178">
        <f t="shared" si="1"/>
        <v>1268.9</v>
      </c>
      <c r="H13" s="178">
        <f t="shared" si="1"/>
        <v>1489.1</v>
      </c>
      <c r="I13" s="178">
        <f t="shared" si="1"/>
        <v>1489.1</v>
      </c>
      <c r="J13" s="164">
        <f t="shared" si="0"/>
        <v>100</v>
      </c>
    </row>
    <row r="14" spans="1:10" ht="36">
      <c r="A14" s="159" t="s">
        <v>270</v>
      </c>
      <c r="B14" s="165">
        <v>650</v>
      </c>
      <c r="C14" s="154" t="s">
        <v>201</v>
      </c>
      <c r="D14" s="154" t="s">
        <v>198</v>
      </c>
      <c r="E14" s="154" t="s">
        <v>268</v>
      </c>
      <c r="F14" s="154" t="s">
        <v>273</v>
      </c>
      <c r="G14" s="178">
        <f t="shared" si="1"/>
        <v>1268.9</v>
      </c>
      <c r="H14" s="178">
        <f t="shared" si="1"/>
        <v>1489.1</v>
      </c>
      <c r="I14" s="178">
        <f t="shared" si="1"/>
        <v>1489.1</v>
      </c>
      <c r="J14" s="164">
        <f t="shared" si="0"/>
        <v>100</v>
      </c>
    </row>
    <row r="15" spans="1:10" ht="12.75">
      <c r="A15" s="159" t="s">
        <v>274</v>
      </c>
      <c r="B15" s="165">
        <v>650</v>
      </c>
      <c r="C15" s="154" t="s">
        <v>201</v>
      </c>
      <c r="D15" s="154" t="s">
        <v>198</v>
      </c>
      <c r="E15" s="154" t="s">
        <v>268</v>
      </c>
      <c r="F15" s="154" t="s">
        <v>275</v>
      </c>
      <c r="G15" s="178">
        <v>1268.9</v>
      </c>
      <c r="H15" s="178">
        <v>1489.1</v>
      </c>
      <c r="I15" s="178">
        <v>1489.1</v>
      </c>
      <c r="J15" s="164">
        <f t="shared" si="0"/>
        <v>100</v>
      </c>
    </row>
    <row r="16" spans="1:10" ht="12.75">
      <c r="A16" s="159" t="s">
        <v>276</v>
      </c>
      <c r="B16" s="165">
        <v>650</v>
      </c>
      <c r="C16" s="154" t="s">
        <v>201</v>
      </c>
      <c r="D16" s="154" t="s">
        <v>198</v>
      </c>
      <c r="E16" s="154" t="s">
        <v>269</v>
      </c>
      <c r="F16" s="154"/>
      <c r="G16" s="178">
        <f>G17</f>
        <v>1008.4</v>
      </c>
      <c r="H16" s="178">
        <f aca="true" t="shared" si="2" ref="H16:I18">H17</f>
        <v>1163.1</v>
      </c>
      <c r="I16" s="178">
        <f t="shared" si="2"/>
        <v>1163.1</v>
      </c>
      <c r="J16" s="164">
        <f t="shared" si="0"/>
        <v>100</v>
      </c>
    </row>
    <row r="17" spans="1:10" ht="12.75">
      <c r="A17" s="159" t="s">
        <v>271</v>
      </c>
      <c r="B17" s="165">
        <v>650</v>
      </c>
      <c r="C17" s="154" t="s">
        <v>201</v>
      </c>
      <c r="D17" s="154" t="s">
        <v>198</v>
      </c>
      <c r="E17" s="154" t="s">
        <v>269</v>
      </c>
      <c r="F17" s="154" t="s">
        <v>272</v>
      </c>
      <c r="G17" s="178">
        <f>G18</f>
        <v>1008.4</v>
      </c>
      <c r="H17" s="178">
        <f t="shared" si="2"/>
        <v>1163.1</v>
      </c>
      <c r="I17" s="178">
        <f t="shared" si="2"/>
        <v>1163.1</v>
      </c>
      <c r="J17" s="164">
        <f t="shared" si="0"/>
        <v>100</v>
      </c>
    </row>
    <row r="18" spans="1:10" ht="36">
      <c r="A18" s="159" t="s">
        <v>270</v>
      </c>
      <c r="B18" s="165">
        <v>650</v>
      </c>
      <c r="C18" s="154" t="s">
        <v>201</v>
      </c>
      <c r="D18" s="154" t="s">
        <v>198</v>
      </c>
      <c r="E18" s="154" t="s">
        <v>269</v>
      </c>
      <c r="F18" s="154" t="s">
        <v>273</v>
      </c>
      <c r="G18" s="178">
        <f>G19</f>
        <v>1008.4</v>
      </c>
      <c r="H18" s="178">
        <f t="shared" si="2"/>
        <v>1163.1</v>
      </c>
      <c r="I18" s="178">
        <f t="shared" si="2"/>
        <v>1163.1</v>
      </c>
      <c r="J18" s="164">
        <f t="shared" si="0"/>
        <v>100</v>
      </c>
    </row>
    <row r="19" spans="1:10" ht="12.75">
      <c r="A19" s="159" t="s">
        <v>274</v>
      </c>
      <c r="B19" s="165">
        <v>650</v>
      </c>
      <c r="C19" s="154" t="s">
        <v>201</v>
      </c>
      <c r="D19" s="154" t="s">
        <v>198</v>
      </c>
      <c r="E19" s="154" t="s">
        <v>269</v>
      </c>
      <c r="F19" s="154" t="s">
        <v>275</v>
      </c>
      <c r="G19" s="178">
        <v>1008.4</v>
      </c>
      <c r="H19" s="178">
        <v>1163.1</v>
      </c>
      <c r="I19" s="178">
        <v>1163.1</v>
      </c>
      <c r="J19" s="164">
        <f t="shared" si="0"/>
        <v>100</v>
      </c>
    </row>
    <row r="20" spans="1:10" ht="38.25">
      <c r="A20" s="206" t="s">
        <v>279</v>
      </c>
      <c r="B20" s="165">
        <v>650</v>
      </c>
      <c r="C20" s="154" t="s">
        <v>201</v>
      </c>
      <c r="D20" s="154" t="s">
        <v>216</v>
      </c>
      <c r="E20" s="154" t="s">
        <v>266</v>
      </c>
      <c r="F20" s="154"/>
      <c r="G20" s="178">
        <f aca="true" t="shared" si="3" ref="G20:I21">G21</f>
        <v>8023.2</v>
      </c>
      <c r="H20" s="178">
        <f t="shared" si="3"/>
        <v>7646</v>
      </c>
      <c r="I20" s="178">
        <f t="shared" si="3"/>
        <v>7417.1</v>
      </c>
      <c r="J20" s="164">
        <f t="shared" si="0"/>
        <v>97.00627779230972</v>
      </c>
    </row>
    <row r="21" spans="1:10" ht="36">
      <c r="A21" s="165" t="s">
        <v>265</v>
      </c>
      <c r="B21" s="165">
        <v>650</v>
      </c>
      <c r="C21" s="154" t="s">
        <v>201</v>
      </c>
      <c r="D21" s="154" t="s">
        <v>216</v>
      </c>
      <c r="E21" s="154" t="s">
        <v>267</v>
      </c>
      <c r="F21" s="154"/>
      <c r="G21" s="178">
        <f t="shared" si="3"/>
        <v>8023.2</v>
      </c>
      <c r="H21" s="178">
        <f t="shared" si="3"/>
        <v>7646</v>
      </c>
      <c r="I21" s="178">
        <f t="shared" si="3"/>
        <v>7417.1</v>
      </c>
      <c r="J21" s="164">
        <f t="shared" si="0"/>
        <v>97.00627779230972</v>
      </c>
    </row>
    <row r="22" spans="1:10" ht="12.75">
      <c r="A22" s="189" t="s">
        <v>278</v>
      </c>
      <c r="B22" s="165">
        <v>650</v>
      </c>
      <c r="C22" s="154" t="s">
        <v>201</v>
      </c>
      <c r="D22" s="154" t="s">
        <v>216</v>
      </c>
      <c r="E22" s="154" t="s">
        <v>280</v>
      </c>
      <c r="F22" s="154"/>
      <c r="G22" s="178">
        <f>G23+G27+G31</f>
        <v>8023.2</v>
      </c>
      <c r="H22" s="178">
        <v>7646</v>
      </c>
      <c r="I22" s="178">
        <v>7417.1</v>
      </c>
      <c r="J22" s="164">
        <f t="shared" si="0"/>
        <v>97.00627779230972</v>
      </c>
    </row>
    <row r="23" spans="1:10" ht="12.75">
      <c r="A23" s="159" t="s">
        <v>277</v>
      </c>
      <c r="B23" s="165">
        <v>650</v>
      </c>
      <c r="C23" s="154" t="s">
        <v>201</v>
      </c>
      <c r="D23" s="154" t="s">
        <v>216</v>
      </c>
      <c r="E23" s="154" t="s">
        <v>280</v>
      </c>
      <c r="F23" s="154" t="s">
        <v>272</v>
      </c>
      <c r="G23" s="178">
        <f>G24</f>
        <v>7868.6</v>
      </c>
      <c r="H23" s="178"/>
      <c r="I23" s="178"/>
      <c r="J23" s="164"/>
    </row>
    <row r="24" spans="1:10" ht="36">
      <c r="A24" s="159" t="s">
        <v>270</v>
      </c>
      <c r="B24" s="165">
        <v>650</v>
      </c>
      <c r="C24" s="154" t="s">
        <v>201</v>
      </c>
      <c r="D24" s="154" t="s">
        <v>216</v>
      </c>
      <c r="E24" s="154" t="s">
        <v>280</v>
      </c>
      <c r="F24" s="154" t="s">
        <v>273</v>
      </c>
      <c r="G24" s="178">
        <f>G25</f>
        <v>7868.6</v>
      </c>
      <c r="H24" s="178"/>
      <c r="I24" s="178"/>
      <c r="J24" s="164"/>
    </row>
    <row r="25" spans="1:10" ht="12.75">
      <c r="A25" s="159" t="s">
        <v>274</v>
      </c>
      <c r="B25" s="165">
        <v>650</v>
      </c>
      <c r="C25" s="154" t="s">
        <v>201</v>
      </c>
      <c r="D25" s="154" t="s">
        <v>216</v>
      </c>
      <c r="E25" s="154" t="s">
        <v>280</v>
      </c>
      <c r="F25" s="154" t="s">
        <v>275</v>
      </c>
      <c r="G25" s="178">
        <v>7868.6</v>
      </c>
      <c r="H25" s="178"/>
      <c r="I25" s="178"/>
      <c r="J25" s="164"/>
    </row>
    <row r="26" spans="1:10" ht="12.75">
      <c r="A26" s="159" t="s">
        <v>281</v>
      </c>
      <c r="B26" s="165">
        <v>650</v>
      </c>
      <c r="C26" s="154" t="s">
        <v>201</v>
      </c>
      <c r="D26" s="154" t="s">
        <v>216</v>
      </c>
      <c r="E26" s="154" t="s">
        <v>280</v>
      </c>
      <c r="F26" s="154" t="s">
        <v>284</v>
      </c>
      <c r="G26" s="178">
        <v>0</v>
      </c>
      <c r="H26" s="178"/>
      <c r="I26" s="178"/>
      <c r="J26" s="164"/>
    </row>
    <row r="27" spans="1:10" ht="12.75">
      <c r="A27" s="159" t="s">
        <v>282</v>
      </c>
      <c r="B27" s="165">
        <v>650</v>
      </c>
      <c r="C27" s="154" t="s">
        <v>201</v>
      </c>
      <c r="D27" s="154" t="s">
        <v>216</v>
      </c>
      <c r="E27" s="154" t="s">
        <v>280</v>
      </c>
      <c r="F27" s="154" t="s">
        <v>285</v>
      </c>
      <c r="G27" s="178">
        <f>G28</f>
        <v>151.2</v>
      </c>
      <c r="H27" s="178"/>
      <c r="I27" s="178"/>
      <c r="J27" s="164"/>
    </row>
    <row r="28" spans="1:10" ht="24">
      <c r="A28" s="156" t="s">
        <v>283</v>
      </c>
      <c r="B28" s="165">
        <v>650</v>
      </c>
      <c r="C28" s="154" t="s">
        <v>201</v>
      </c>
      <c r="D28" s="154" t="s">
        <v>216</v>
      </c>
      <c r="E28" s="154" t="s">
        <v>280</v>
      </c>
      <c r="F28" s="154" t="s">
        <v>286</v>
      </c>
      <c r="G28" s="178">
        <v>151.2</v>
      </c>
      <c r="H28" s="178"/>
      <c r="I28" s="178"/>
      <c r="J28" s="164"/>
    </row>
    <row r="29" spans="1:10" ht="24">
      <c r="A29" s="156" t="s">
        <v>287</v>
      </c>
      <c r="B29" s="165">
        <v>650</v>
      </c>
      <c r="C29" s="154" t="s">
        <v>201</v>
      </c>
      <c r="D29" s="154" t="s">
        <v>216</v>
      </c>
      <c r="E29" s="154" t="s">
        <v>280</v>
      </c>
      <c r="F29" s="154" t="s">
        <v>289</v>
      </c>
      <c r="G29" s="178">
        <v>60.5</v>
      </c>
      <c r="H29" s="178"/>
      <c r="I29" s="178"/>
      <c r="J29" s="164"/>
    </row>
    <row r="30" spans="1:10" ht="24">
      <c r="A30" s="156" t="s">
        <v>288</v>
      </c>
      <c r="B30" s="165">
        <v>650</v>
      </c>
      <c r="C30" s="154" t="s">
        <v>201</v>
      </c>
      <c r="D30" s="154" t="s">
        <v>216</v>
      </c>
      <c r="E30" s="154" t="s">
        <v>280</v>
      </c>
      <c r="F30" s="154" t="s">
        <v>290</v>
      </c>
      <c r="G30" s="178">
        <v>90.7</v>
      </c>
      <c r="H30" s="178"/>
      <c r="I30" s="178"/>
      <c r="J30" s="164"/>
    </row>
    <row r="31" spans="1:10" ht="12.75">
      <c r="A31" s="159" t="s">
        <v>291</v>
      </c>
      <c r="B31" s="165">
        <v>650</v>
      </c>
      <c r="C31" s="154" t="s">
        <v>201</v>
      </c>
      <c r="D31" s="154" t="s">
        <v>216</v>
      </c>
      <c r="E31" s="154" t="s">
        <v>280</v>
      </c>
      <c r="F31" s="154" t="s">
        <v>294</v>
      </c>
      <c r="G31" s="178">
        <f>G32</f>
        <v>3.4</v>
      </c>
      <c r="H31" s="178"/>
      <c r="I31" s="178"/>
      <c r="J31" s="164"/>
    </row>
    <row r="32" spans="1:10" ht="12.75">
      <c r="A32" s="156" t="s">
        <v>292</v>
      </c>
      <c r="B32" s="165">
        <v>650</v>
      </c>
      <c r="C32" s="154" t="s">
        <v>201</v>
      </c>
      <c r="D32" s="154" t="s">
        <v>216</v>
      </c>
      <c r="E32" s="154" t="s">
        <v>280</v>
      </c>
      <c r="F32" s="154" t="s">
        <v>295</v>
      </c>
      <c r="G32" s="178">
        <f>G33</f>
        <v>3.4</v>
      </c>
      <c r="H32" s="178"/>
      <c r="I32" s="178"/>
      <c r="J32" s="164"/>
    </row>
    <row r="33" spans="1:10" ht="12.75">
      <c r="A33" s="159" t="s">
        <v>293</v>
      </c>
      <c r="B33" s="165">
        <v>650</v>
      </c>
      <c r="C33" s="154" t="s">
        <v>201</v>
      </c>
      <c r="D33" s="154" t="s">
        <v>216</v>
      </c>
      <c r="E33" s="154" t="s">
        <v>280</v>
      </c>
      <c r="F33" s="154" t="s">
        <v>296</v>
      </c>
      <c r="G33" s="178">
        <v>3.4</v>
      </c>
      <c r="H33" s="178"/>
      <c r="I33" s="178"/>
      <c r="J33" s="164"/>
    </row>
    <row r="34" spans="1:10" ht="12.75">
      <c r="A34" s="206" t="s">
        <v>183</v>
      </c>
      <c r="B34" s="165">
        <v>650</v>
      </c>
      <c r="C34" s="154" t="s">
        <v>201</v>
      </c>
      <c r="D34" s="154" t="s">
        <v>199</v>
      </c>
      <c r="E34" s="154"/>
      <c r="F34" s="154"/>
      <c r="G34" s="178">
        <f>G35</f>
        <v>54</v>
      </c>
      <c r="H34" s="178">
        <v>0</v>
      </c>
      <c r="I34" s="178">
        <v>0</v>
      </c>
      <c r="J34" s="164">
        <v>0</v>
      </c>
    </row>
    <row r="35" spans="1:10" ht="12.75">
      <c r="A35" s="156" t="s">
        <v>297</v>
      </c>
      <c r="B35" s="165">
        <v>650</v>
      </c>
      <c r="C35" s="154" t="s">
        <v>201</v>
      </c>
      <c r="D35" s="154" t="s">
        <v>199</v>
      </c>
      <c r="E35" s="154" t="s">
        <v>300</v>
      </c>
      <c r="F35" s="154"/>
      <c r="G35" s="178">
        <f>G36</f>
        <v>54</v>
      </c>
      <c r="H35" s="178"/>
      <c r="I35" s="178"/>
      <c r="J35" s="164"/>
    </row>
    <row r="36" spans="1:10" ht="12.75">
      <c r="A36" s="156" t="s">
        <v>298</v>
      </c>
      <c r="B36" s="165">
        <v>650</v>
      </c>
      <c r="C36" s="154" t="s">
        <v>201</v>
      </c>
      <c r="D36" s="154" t="s">
        <v>199</v>
      </c>
      <c r="E36" s="154" t="s">
        <v>301</v>
      </c>
      <c r="F36" s="154"/>
      <c r="G36" s="178">
        <f>G37</f>
        <v>54</v>
      </c>
      <c r="H36" s="178"/>
      <c r="I36" s="178"/>
      <c r="J36" s="164"/>
    </row>
    <row r="37" spans="1:10" ht="12.75">
      <c r="A37" s="156" t="s">
        <v>291</v>
      </c>
      <c r="B37" s="165">
        <v>650</v>
      </c>
      <c r="C37" s="154" t="s">
        <v>201</v>
      </c>
      <c r="D37" s="154" t="s">
        <v>199</v>
      </c>
      <c r="E37" s="154" t="s">
        <v>301</v>
      </c>
      <c r="F37" s="154" t="s">
        <v>294</v>
      </c>
      <c r="G37" s="178">
        <f>G38</f>
        <v>54</v>
      </c>
      <c r="H37" s="178"/>
      <c r="I37" s="178"/>
      <c r="J37" s="164"/>
    </row>
    <row r="38" spans="1:10" ht="12.75">
      <c r="A38" s="156" t="s">
        <v>299</v>
      </c>
      <c r="B38" s="165">
        <v>650</v>
      </c>
      <c r="C38" s="154" t="s">
        <v>201</v>
      </c>
      <c r="D38" s="154" t="s">
        <v>199</v>
      </c>
      <c r="E38" s="154" t="s">
        <v>301</v>
      </c>
      <c r="F38" s="154" t="s">
        <v>302</v>
      </c>
      <c r="G38" s="178">
        <v>54</v>
      </c>
      <c r="H38" s="178"/>
      <c r="I38" s="178"/>
      <c r="J38" s="164"/>
    </row>
    <row r="39" spans="1:10" ht="12.75">
      <c r="A39" s="205" t="s">
        <v>182</v>
      </c>
      <c r="B39" s="165">
        <v>650</v>
      </c>
      <c r="C39" s="154" t="s">
        <v>201</v>
      </c>
      <c r="D39" s="154" t="s">
        <v>225</v>
      </c>
      <c r="E39" s="154"/>
      <c r="F39" s="154"/>
      <c r="G39" s="164">
        <f>G42+G44+G45</f>
        <v>425</v>
      </c>
      <c r="H39" s="164">
        <f>H42+H44+H45</f>
        <v>997.3</v>
      </c>
      <c r="I39" s="164">
        <f>I42+I44+I45</f>
        <v>992</v>
      </c>
      <c r="J39" s="164">
        <f aca="true" t="shared" si="4" ref="J39:J53">I39/H39*100</f>
        <v>99.46856512583977</v>
      </c>
    </row>
    <row r="40" spans="1:10" ht="12.75">
      <c r="A40" s="156" t="s">
        <v>303</v>
      </c>
      <c r="B40" s="165"/>
      <c r="C40" s="154"/>
      <c r="D40" s="154"/>
      <c r="E40" s="154"/>
      <c r="F40" s="154"/>
      <c r="G40" s="164"/>
      <c r="H40" s="164"/>
      <c r="I40" s="164"/>
      <c r="J40" s="164"/>
    </row>
    <row r="41" spans="1:10" ht="12.75">
      <c r="A41" s="156" t="s">
        <v>304</v>
      </c>
      <c r="B41" s="165"/>
      <c r="C41" s="154"/>
      <c r="D41" s="154"/>
      <c r="E41" s="154"/>
      <c r="F41" s="154"/>
      <c r="G41" s="164"/>
      <c r="H41" s="164"/>
      <c r="I41" s="164"/>
      <c r="J41" s="164"/>
    </row>
    <row r="42" spans="1:11" ht="48">
      <c r="A42" s="156" t="s">
        <v>227</v>
      </c>
      <c r="B42" s="165">
        <v>650</v>
      </c>
      <c r="C42" s="154" t="s">
        <v>201</v>
      </c>
      <c r="D42" s="154" t="s">
        <v>225</v>
      </c>
      <c r="E42" s="154"/>
      <c r="F42" s="154"/>
      <c r="G42" s="178">
        <v>310</v>
      </c>
      <c r="H42" s="178">
        <v>291</v>
      </c>
      <c r="I42" s="178">
        <v>291</v>
      </c>
      <c r="J42" s="164">
        <f t="shared" si="4"/>
        <v>100</v>
      </c>
      <c r="K42" s="167"/>
    </row>
    <row r="43" spans="1:11" ht="12.75">
      <c r="A43" s="156"/>
      <c r="B43" s="165"/>
      <c r="C43" s="154"/>
      <c r="D43" s="154"/>
      <c r="E43" s="154"/>
      <c r="F43" s="154"/>
      <c r="G43" s="178"/>
      <c r="H43" s="178"/>
      <c r="I43" s="178"/>
      <c r="J43" s="164"/>
      <c r="K43" s="167"/>
    </row>
    <row r="44" spans="1:10" ht="16.5" customHeight="1">
      <c r="A44" s="84" t="s">
        <v>226</v>
      </c>
      <c r="B44" s="165">
        <v>650</v>
      </c>
      <c r="C44" s="154" t="s">
        <v>201</v>
      </c>
      <c r="D44" s="154" t="s">
        <v>225</v>
      </c>
      <c r="E44" s="154"/>
      <c r="F44" s="154"/>
      <c r="G44" s="178">
        <v>45</v>
      </c>
      <c r="H44" s="178">
        <v>91</v>
      </c>
      <c r="I44" s="178">
        <v>91</v>
      </c>
      <c r="J44" s="164">
        <f t="shared" si="4"/>
        <v>100</v>
      </c>
    </row>
    <row r="45" spans="1:10" ht="24">
      <c r="A45" s="84" t="s">
        <v>247</v>
      </c>
      <c r="B45" s="165">
        <v>650</v>
      </c>
      <c r="C45" s="154" t="s">
        <v>201</v>
      </c>
      <c r="D45" s="154" t="s">
        <v>225</v>
      </c>
      <c r="E45" s="154"/>
      <c r="F45" s="154"/>
      <c r="G45" s="178">
        <v>70</v>
      </c>
      <c r="H45" s="178">
        <v>615.3</v>
      </c>
      <c r="I45" s="178">
        <v>610</v>
      </c>
      <c r="J45" s="164">
        <f t="shared" si="4"/>
        <v>99.13863156183976</v>
      </c>
    </row>
    <row r="46" spans="1:10" ht="12.75">
      <c r="A46" s="168" t="s">
        <v>181</v>
      </c>
      <c r="B46" s="168"/>
      <c r="C46" s="144" t="s">
        <v>198</v>
      </c>
      <c r="D46" s="144"/>
      <c r="E46" s="144"/>
      <c r="F46" s="144"/>
      <c r="G46" s="177">
        <f>G47</f>
        <v>390</v>
      </c>
      <c r="H46" s="177">
        <f>H47</f>
        <v>390</v>
      </c>
      <c r="I46" s="177">
        <f>I47</f>
        <v>390</v>
      </c>
      <c r="J46" s="177">
        <f t="shared" si="4"/>
        <v>100</v>
      </c>
    </row>
    <row r="47" spans="1:11" ht="24">
      <c r="A47" s="159" t="s">
        <v>224</v>
      </c>
      <c r="B47" s="159"/>
      <c r="C47" s="154" t="s">
        <v>198</v>
      </c>
      <c r="D47" s="154" t="s">
        <v>194</v>
      </c>
      <c r="E47" s="154"/>
      <c r="F47" s="154"/>
      <c r="G47" s="178">
        <v>390</v>
      </c>
      <c r="H47" s="178">
        <v>390</v>
      </c>
      <c r="I47" s="178">
        <v>390</v>
      </c>
      <c r="J47" s="164">
        <f t="shared" si="4"/>
        <v>100</v>
      </c>
      <c r="K47" s="167"/>
    </row>
    <row r="48" spans="1:10" ht="12.75">
      <c r="A48" s="145" t="s">
        <v>179</v>
      </c>
      <c r="B48" s="145"/>
      <c r="C48" s="144" t="s">
        <v>194</v>
      </c>
      <c r="D48" s="154"/>
      <c r="E48" s="154"/>
      <c r="F48" s="154"/>
      <c r="G48" s="177">
        <f>G49</f>
        <v>63</v>
      </c>
      <c r="H48" s="177">
        <f>H49</f>
        <v>25</v>
      </c>
      <c r="I48" s="177">
        <f>I49</f>
        <v>25</v>
      </c>
      <c r="J48" s="177">
        <f t="shared" si="4"/>
        <v>100</v>
      </c>
    </row>
    <row r="49" spans="1:10" ht="24">
      <c r="A49" s="159" t="s">
        <v>223</v>
      </c>
      <c r="B49" s="159"/>
      <c r="C49" s="154" t="s">
        <v>194</v>
      </c>
      <c r="D49" s="154" t="s">
        <v>220</v>
      </c>
      <c r="E49" s="154"/>
      <c r="F49" s="154"/>
      <c r="G49" s="178">
        <v>63</v>
      </c>
      <c r="H49" s="178">
        <v>25</v>
      </c>
      <c r="I49" s="178">
        <v>25</v>
      </c>
      <c r="J49" s="164">
        <f t="shared" si="4"/>
        <v>100</v>
      </c>
    </row>
    <row r="50" spans="1:10" ht="12.75">
      <c r="A50" s="166" t="s">
        <v>176</v>
      </c>
      <c r="B50" s="166"/>
      <c r="C50" s="144" t="s">
        <v>216</v>
      </c>
      <c r="D50" s="154"/>
      <c r="E50" s="154"/>
      <c r="F50" s="154"/>
      <c r="G50" s="177">
        <f>G51+G52+G55+G57+G53</f>
        <v>1455.9</v>
      </c>
      <c r="H50" s="177">
        <f>H51+H52+H55+H57+H53+H54</f>
        <v>2115.8</v>
      </c>
      <c r="I50" s="177">
        <f>I51+I52+I55+I57+I53+I54</f>
        <v>2085.7</v>
      </c>
      <c r="J50" s="177">
        <f t="shared" si="4"/>
        <v>98.57737026183948</v>
      </c>
    </row>
    <row r="51" spans="1:10" ht="12.75">
      <c r="A51" s="165" t="s">
        <v>172</v>
      </c>
      <c r="B51" s="165"/>
      <c r="C51" s="38" t="s">
        <v>216</v>
      </c>
      <c r="D51" s="154" t="s">
        <v>201</v>
      </c>
      <c r="E51" s="154"/>
      <c r="F51" s="154"/>
      <c r="G51" s="177">
        <v>0</v>
      </c>
      <c r="H51" s="164">
        <v>196.4</v>
      </c>
      <c r="I51" s="164">
        <v>196.4</v>
      </c>
      <c r="J51" s="164">
        <f t="shared" si="4"/>
        <v>100</v>
      </c>
    </row>
    <row r="52" spans="1:10" ht="12.75">
      <c r="A52" s="163" t="s">
        <v>171</v>
      </c>
      <c r="B52" s="163"/>
      <c r="C52" s="154" t="s">
        <v>216</v>
      </c>
      <c r="D52" s="154" t="s">
        <v>220</v>
      </c>
      <c r="E52" s="154"/>
      <c r="F52" s="154"/>
      <c r="G52" s="178">
        <v>856</v>
      </c>
      <c r="H52" s="178">
        <v>968.7</v>
      </c>
      <c r="I52" s="178">
        <v>955.3</v>
      </c>
      <c r="J52" s="164">
        <f t="shared" si="4"/>
        <v>98.61670279756373</v>
      </c>
    </row>
    <row r="53" spans="1:10" ht="36">
      <c r="A53" s="159" t="s">
        <v>222</v>
      </c>
      <c r="B53" s="159"/>
      <c r="C53" s="154" t="s">
        <v>216</v>
      </c>
      <c r="D53" s="154" t="s">
        <v>220</v>
      </c>
      <c r="E53" s="154"/>
      <c r="F53" s="154"/>
      <c r="G53" s="178">
        <v>482.9</v>
      </c>
      <c r="H53" s="178">
        <v>532.2</v>
      </c>
      <c r="I53" s="178">
        <v>521.6</v>
      </c>
      <c r="J53" s="164">
        <f t="shared" si="4"/>
        <v>98.00826756858324</v>
      </c>
    </row>
    <row r="54" spans="1:10" ht="24">
      <c r="A54" s="162" t="s">
        <v>221</v>
      </c>
      <c r="B54" s="162"/>
      <c r="C54" s="161" t="s">
        <v>216</v>
      </c>
      <c r="D54" s="161" t="s">
        <v>220</v>
      </c>
      <c r="E54" s="161"/>
      <c r="F54" s="161"/>
      <c r="G54" s="111">
        <v>0</v>
      </c>
      <c r="H54" s="178">
        <v>0</v>
      </c>
      <c r="I54" s="178">
        <v>0</v>
      </c>
      <c r="J54" s="164">
        <v>0</v>
      </c>
    </row>
    <row r="55" spans="1:10" ht="12.75">
      <c r="A55" s="163" t="s">
        <v>170</v>
      </c>
      <c r="B55" s="163"/>
      <c r="C55" s="154" t="s">
        <v>216</v>
      </c>
      <c r="D55" s="154" t="s">
        <v>218</v>
      </c>
      <c r="E55" s="154"/>
      <c r="F55" s="154"/>
      <c r="G55" s="164">
        <f>G56</f>
        <v>88</v>
      </c>
      <c r="H55" s="164">
        <v>418.5</v>
      </c>
      <c r="I55" s="164">
        <f>I56</f>
        <v>412.4</v>
      </c>
      <c r="J55" s="164">
        <f>I55/H55*100</f>
        <v>98.54241338112305</v>
      </c>
    </row>
    <row r="56" spans="1:10" ht="24">
      <c r="A56" s="163" t="s">
        <v>219</v>
      </c>
      <c r="B56" s="163"/>
      <c r="C56" s="154" t="s">
        <v>216</v>
      </c>
      <c r="D56" s="154" t="s">
        <v>218</v>
      </c>
      <c r="E56" s="154"/>
      <c r="F56" s="154"/>
      <c r="G56" s="178">
        <v>88</v>
      </c>
      <c r="H56" s="178">
        <v>418.5</v>
      </c>
      <c r="I56" s="178">
        <v>412.4</v>
      </c>
      <c r="J56" s="164">
        <f>I56/H56*100</f>
        <v>98.54241338112305</v>
      </c>
    </row>
    <row r="57" spans="1:10" ht="12.75">
      <c r="A57" s="163" t="s">
        <v>217</v>
      </c>
      <c r="B57" s="163"/>
      <c r="C57" s="154" t="s">
        <v>216</v>
      </c>
      <c r="D57" s="154" t="s">
        <v>215</v>
      </c>
      <c r="E57" s="154"/>
      <c r="F57" s="154"/>
      <c r="G57" s="178">
        <v>29</v>
      </c>
      <c r="H57" s="178">
        <v>0</v>
      </c>
      <c r="I57" s="178">
        <v>0</v>
      </c>
      <c r="J57" s="164">
        <v>0</v>
      </c>
    </row>
    <row r="58" spans="1:10" ht="12.75">
      <c r="A58" s="145" t="s">
        <v>169</v>
      </c>
      <c r="B58" s="145"/>
      <c r="C58" s="144" t="s">
        <v>207</v>
      </c>
      <c r="D58" s="154"/>
      <c r="E58" s="154"/>
      <c r="F58" s="154"/>
      <c r="G58" s="177">
        <f>G60+G61+G63</f>
        <v>3361</v>
      </c>
      <c r="H58" s="177">
        <f>H60+H61+H63</f>
        <v>8313.2</v>
      </c>
      <c r="I58" s="177">
        <f>I60+I61+I63</f>
        <v>6260.5</v>
      </c>
      <c r="J58" s="177">
        <f>I58/H58*100</f>
        <v>75.30794399268632</v>
      </c>
    </row>
    <row r="59" spans="1:10" ht="12.75">
      <c r="A59" s="159" t="s">
        <v>214</v>
      </c>
      <c r="B59" s="159"/>
      <c r="C59" s="154"/>
      <c r="D59" s="154"/>
      <c r="E59" s="154"/>
      <c r="F59" s="154"/>
      <c r="G59" s="178"/>
      <c r="H59" s="178"/>
      <c r="I59" s="178"/>
      <c r="J59" s="177"/>
    </row>
    <row r="60" spans="1:10" ht="12.75">
      <c r="A60" s="163" t="s">
        <v>213</v>
      </c>
      <c r="B60" s="163"/>
      <c r="C60" s="154" t="s">
        <v>207</v>
      </c>
      <c r="D60" s="154" t="s">
        <v>201</v>
      </c>
      <c r="E60" s="154"/>
      <c r="F60" s="154"/>
      <c r="G60" s="178">
        <v>1645</v>
      </c>
      <c r="H60" s="178">
        <v>1650.7</v>
      </c>
      <c r="I60" s="178">
        <v>1650.7</v>
      </c>
      <c r="J60" s="164">
        <f>I60/H60*100</f>
        <v>100</v>
      </c>
    </row>
    <row r="61" spans="1:10" ht="24">
      <c r="A61" s="159" t="s">
        <v>212</v>
      </c>
      <c r="B61" s="159"/>
      <c r="C61" s="154" t="s">
        <v>207</v>
      </c>
      <c r="D61" s="154" t="s">
        <v>198</v>
      </c>
      <c r="E61" s="154"/>
      <c r="F61" s="154"/>
      <c r="G61" s="178">
        <v>611</v>
      </c>
      <c r="H61" s="178">
        <v>4446.3</v>
      </c>
      <c r="I61" s="178">
        <v>2714.9</v>
      </c>
      <c r="J61" s="164">
        <f>I61/H61*100</f>
        <v>61.05975755122236</v>
      </c>
    </row>
    <row r="62" spans="1:10" ht="29.25" customHeight="1">
      <c r="A62" s="162" t="s">
        <v>211</v>
      </c>
      <c r="B62" s="162"/>
      <c r="C62" s="161" t="s">
        <v>207</v>
      </c>
      <c r="D62" s="161" t="s">
        <v>198</v>
      </c>
      <c r="E62" s="161"/>
      <c r="F62" s="161"/>
      <c r="G62" s="111">
        <v>0</v>
      </c>
      <c r="H62" s="178">
        <v>0</v>
      </c>
      <c r="I62" s="178">
        <v>0</v>
      </c>
      <c r="J62" s="164">
        <v>0</v>
      </c>
    </row>
    <row r="63" spans="1:10" ht="12.75">
      <c r="A63" s="159" t="s">
        <v>166</v>
      </c>
      <c r="B63" s="159"/>
      <c r="C63" s="154" t="s">
        <v>207</v>
      </c>
      <c r="D63" s="154" t="s">
        <v>194</v>
      </c>
      <c r="E63" s="154"/>
      <c r="F63" s="154"/>
      <c r="G63" s="178">
        <f>G64+G65+G66</f>
        <v>1105</v>
      </c>
      <c r="H63" s="178">
        <v>2216.2</v>
      </c>
      <c r="I63" s="178">
        <v>1894.9</v>
      </c>
      <c r="J63" s="164">
        <f aca="true" t="shared" si="5" ref="J63:J71">I63/H63*100</f>
        <v>85.50221099178775</v>
      </c>
    </row>
    <row r="64" spans="1:10" ht="12.75">
      <c r="A64" s="159" t="s">
        <v>210</v>
      </c>
      <c r="B64" s="159"/>
      <c r="C64" s="154" t="s">
        <v>207</v>
      </c>
      <c r="D64" s="154" t="s">
        <v>194</v>
      </c>
      <c r="E64" s="154"/>
      <c r="F64" s="154"/>
      <c r="G64" s="178">
        <v>675</v>
      </c>
      <c r="H64" s="178">
        <v>812.1</v>
      </c>
      <c r="I64" s="178">
        <v>812.1</v>
      </c>
      <c r="J64" s="164">
        <f t="shared" si="5"/>
        <v>100</v>
      </c>
    </row>
    <row r="65" spans="1:10" ht="12.75">
      <c r="A65" s="160" t="s">
        <v>209</v>
      </c>
      <c r="B65" s="160"/>
      <c r="C65" s="154" t="s">
        <v>207</v>
      </c>
      <c r="D65" s="154" t="s">
        <v>194</v>
      </c>
      <c r="E65" s="154"/>
      <c r="F65" s="154"/>
      <c r="G65" s="178">
        <v>30</v>
      </c>
      <c r="H65" s="178">
        <v>30</v>
      </c>
      <c r="I65" s="178">
        <v>0</v>
      </c>
      <c r="J65" s="164">
        <f t="shared" si="5"/>
        <v>0</v>
      </c>
    </row>
    <row r="66" spans="1:10" ht="12.75">
      <c r="A66" s="160" t="s">
        <v>208</v>
      </c>
      <c r="B66" s="160"/>
      <c r="C66" s="154" t="s">
        <v>207</v>
      </c>
      <c r="D66" s="154" t="s">
        <v>194</v>
      </c>
      <c r="E66" s="154"/>
      <c r="F66" s="154"/>
      <c r="G66" s="178">
        <v>400</v>
      </c>
      <c r="H66" s="178">
        <v>1374.1</v>
      </c>
      <c r="I66" s="178">
        <v>1082.8</v>
      </c>
      <c r="J66" s="164">
        <f t="shared" si="5"/>
        <v>78.80066952914635</v>
      </c>
    </row>
    <row r="67" spans="1:11" ht="12.75">
      <c r="A67" s="145" t="s">
        <v>206</v>
      </c>
      <c r="B67" s="145"/>
      <c r="C67" s="144" t="s">
        <v>203</v>
      </c>
      <c r="D67" s="154"/>
      <c r="E67" s="154"/>
      <c r="F67" s="154"/>
      <c r="G67" s="179">
        <f>G68+G69</f>
        <v>6333.3</v>
      </c>
      <c r="H67" s="179">
        <f>H68+H69</f>
        <v>6161.9</v>
      </c>
      <c r="I67" s="179">
        <f>I68+I69</f>
        <v>4176.4</v>
      </c>
      <c r="J67" s="164">
        <f t="shared" si="5"/>
        <v>67.77779580973402</v>
      </c>
      <c r="K67" s="158"/>
    </row>
    <row r="68" spans="1:10" ht="12.75">
      <c r="A68" s="157" t="s">
        <v>205</v>
      </c>
      <c r="B68" s="157"/>
      <c r="C68" s="154" t="s">
        <v>203</v>
      </c>
      <c r="D68" s="154" t="s">
        <v>201</v>
      </c>
      <c r="E68" s="154"/>
      <c r="F68" s="154"/>
      <c r="G68" s="178">
        <v>5313</v>
      </c>
      <c r="H68" s="178">
        <v>3469.9</v>
      </c>
      <c r="I68" s="178">
        <v>3136.1</v>
      </c>
      <c r="J68" s="164">
        <f t="shared" si="5"/>
        <v>90.38012622842156</v>
      </c>
    </row>
    <row r="69" spans="1:10" ht="24">
      <c r="A69" s="157" t="s">
        <v>204</v>
      </c>
      <c r="B69" s="157"/>
      <c r="C69" s="38" t="s">
        <v>203</v>
      </c>
      <c r="D69" s="38" t="s">
        <v>201</v>
      </c>
      <c r="E69" s="38"/>
      <c r="F69" s="38"/>
      <c r="G69" s="164">
        <v>1020.3</v>
      </c>
      <c r="H69" s="164">
        <v>2692</v>
      </c>
      <c r="I69" s="164">
        <v>1040.3</v>
      </c>
      <c r="J69" s="164">
        <f t="shared" si="5"/>
        <v>38.64413075780089</v>
      </c>
    </row>
    <row r="70" spans="1:10" ht="12.75">
      <c r="A70" s="145" t="s">
        <v>152</v>
      </c>
      <c r="B70" s="145"/>
      <c r="C70" s="144" t="s">
        <v>199</v>
      </c>
      <c r="D70" s="154"/>
      <c r="E70" s="154"/>
      <c r="F70" s="154"/>
      <c r="G70" s="177">
        <f>G71+G72</f>
        <v>37</v>
      </c>
      <c r="H70" s="177">
        <f>H71+H72</f>
        <v>37</v>
      </c>
      <c r="I70" s="177">
        <f>I71+I72</f>
        <v>37</v>
      </c>
      <c r="J70" s="177">
        <f t="shared" si="5"/>
        <v>100</v>
      </c>
    </row>
    <row r="71" spans="1:10" ht="12.75">
      <c r="A71" s="156" t="s">
        <v>202</v>
      </c>
      <c r="B71" s="156"/>
      <c r="C71" s="154" t="s">
        <v>199</v>
      </c>
      <c r="D71" s="38" t="s">
        <v>201</v>
      </c>
      <c r="E71" s="38"/>
      <c r="F71" s="38"/>
      <c r="G71" s="178">
        <v>32</v>
      </c>
      <c r="H71" s="178">
        <v>37</v>
      </c>
      <c r="I71" s="178">
        <v>37</v>
      </c>
      <c r="J71" s="164">
        <f t="shared" si="5"/>
        <v>100</v>
      </c>
    </row>
    <row r="72" spans="1:10" ht="24">
      <c r="A72" s="155" t="s">
        <v>200</v>
      </c>
      <c r="B72" s="155"/>
      <c r="C72" s="154" t="s">
        <v>199</v>
      </c>
      <c r="D72" s="38" t="s">
        <v>198</v>
      </c>
      <c r="E72" s="38"/>
      <c r="F72" s="38"/>
      <c r="G72" s="178">
        <v>5</v>
      </c>
      <c r="H72" s="178">
        <v>0</v>
      </c>
      <c r="I72" s="178">
        <v>0</v>
      </c>
      <c r="J72" s="164">
        <v>0</v>
      </c>
    </row>
    <row r="73" spans="1:10" s="150" customFormat="1" ht="24">
      <c r="A73" s="153" t="s">
        <v>197</v>
      </c>
      <c r="B73" s="187"/>
      <c r="C73" s="152">
        <v>14</v>
      </c>
      <c r="D73" s="151"/>
      <c r="E73" s="151"/>
      <c r="F73" s="151"/>
      <c r="G73" s="179">
        <f>G74</f>
        <v>170</v>
      </c>
      <c r="H73" s="179">
        <f>H74</f>
        <v>194.9</v>
      </c>
      <c r="I73" s="179">
        <f>I74</f>
        <v>194.9</v>
      </c>
      <c r="J73" s="177">
        <f>I73/H73*100</f>
        <v>100</v>
      </c>
    </row>
    <row r="74" spans="1:10" ht="12.75">
      <c r="A74" s="149" t="s">
        <v>196</v>
      </c>
      <c r="B74" s="188"/>
      <c r="C74" s="148">
        <v>14</v>
      </c>
      <c r="D74" s="38" t="s">
        <v>194</v>
      </c>
      <c r="E74" s="38"/>
      <c r="F74" s="38"/>
      <c r="G74" s="178">
        <f>G76</f>
        <v>170</v>
      </c>
      <c r="H74" s="178">
        <v>194.9</v>
      </c>
      <c r="I74" s="178">
        <v>194.9</v>
      </c>
      <c r="J74" s="164">
        <f>I74/H74*100</f>
        <v>100</v>
      </c>
    </row>
    <row r="75" spans="1:10" ht="12.75">
      <c r="A75" s="147" t="s">
        <v>144</v>
      </c>
      <c r="B75" s="147"/>
      <c r="C75" s="148"/>
      <c r="D75" s="38"/>
      <c r="E75" s="38"/>
      <c r="F75" s="38"/>
      <c r="G75" s="178"/>
      <c r="H75" s="178"/>
      <c r="I75" s="178"/>
      <c r="J75" s="164"/>
    </row>
    <row r="76" spans="1:10" ht="59.25" customHeight="1">
      <c r="A76" s="147" t="s">
        <v>195</v>
      </c>
      <c r="B76" s="147"/>
      <c r="C76" s="146">
        <v>14</v>
      </c>
      <c r="D76" s="38" t="s">
        <v>194</v>
      </c>
      <c r="E76" s="38"/>
      <c r="F76" s="38"/>
      <c r="G76" s="178">
        <v>170</v>
      </c>
      <c r="H76" s="178">
        <v>0</v>
      </c>
      <c r="I76" s="178">
        <v>0</v>
      </c>
      <c r="J76" s="164">
        <v>0</v>
      </c>
    </row>
    <row r="77" spans="1:10" ht="12.75">
      <c r="A77" s="145" t="s">
        <v>138</v>
      </c>
      <c r="B77" s="145"/>
      <c r="C77" s="144"/>
      <c r="D77" s="143"/>
      <c r="E77" s="143"/>
      <c r="F77" s="143"/>
      <c r="G77" s="177">
        <f>G73+G70+G67+G58+G50+G48+G46+G9</f>
        <v>22589.699999999997</v>
      </c>
      <c r="H77" s="177">
        <f>H73+H70+H67+H58+H50+H48+H46+H9</f>
        <v>28533.3</v>
      </c>
      <c r="I77" s="177">
        <f>I73+I70+I67+I58+I50+I48+I46+I9</f>
        <v>24230.8</v>
      </c>
      <c r="J77" s="177">
        <f>I77/H77*100</f>
        <v>84.92112724430753</v>
      </c>
    </row>
    <row r="78" spans="7:10" ht="12.75">
      <c r="G78" s="142"/>
      <c r="H78" s="142"/>
      <c r="I78" s="142"/>
      <c r="J78" s="142"/>
    </row>
    <row r="81" ht="12.75">
      <c r="H81" s="141"/>
    </row>
  </sheetData>
  <sheetProtection/>
  <mergeCells count="4">
    <mergeCell ref="A2:J2"/>
    <mergeCell ref="A5:J5"/>
    <mergeCell ref="A3:J3"/>
    <mergeCell ref="A4:J4"/>
  </mergeCells>
  <printOptions/>
  <pageMargins left="0.7874015748031497" right="0.5905511811023623" top="0.5905511811023623" bottom="0.5905511811023623" header="0" footer="0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Козьмина Ирина Петровна</dc:creator>
  <cp:keywords/>
  <dc:description/>
  <cp:lastModifiedBy>Даниловских Альбина Михайловна</cp:lastModifiedBy>
  <cp:lastPrinted>2015-02-16T10:15:39Z</cp:lastPrinted>
  <dcterms:created xsi:type="dcterms:W3CDTF">2007-10-10T09:39:28Z</dcterms:created>
  <dcterms:modified xsi:type="dcterms:W3CDTF">2015-03-04T07:56:47Z</dcterms:modified>
  <cp:category/>
  <cp:version/>
  <cp:contentType/>
  <cp:contentStatus/>
</cp:coreProperties>
</file>