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-pravo2\Desktop\Совет на\Материал на заседание СД\38 25.12.2023\"/>
    </mc:Choice>
  </mc:AlternateContent>
  <bookViews>
    <workbookView xWindow="0" yWindow="0" windowWidth="23085" windowHeight="11235"/>
  </bookViews>
  <sheets>
    <sheet name="доходы 2023" sheetId="1" r:id="rId1"/>
  </sheets>
  <definedNames>
    <definedName name="_xlnm.Print_Area" localSheetId="0">'доходы 2023'!$A$1:$C$77</definedName>
  </definedName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6" i="1" l="1"/>
  <c r="C11" i="1"/>
  <c r="C73" i="1"/>
  <c r="C70" i="1"/>
  <c r="C66" i="1"/>
  <c r="C57" i="1"/>
  <c r="C54" i="1"/>
  <c r="C50" i="1"/>
  <c r="C48" i="1"/>
  <c r="C47" i="1"/>
  <c r="C46" i="1"/>
  <c r="C44" i="1"/>
  <c r="C41" i="1"/>
  <c r="C39" i="1"/>
  <c r="C36" i="1"/>
  <c r="C35" i="1"/>
  <c r="C33" i="1"/>
  <c r="C27" i="1"/>
  <c r="C22" i="1"/>
  <c r="C21" i="1"/>
  <c r="C20" i="1"/>
  <c r="C17" i="1"/>
  <c r="C16" i="1"/>
  <c r="C15" i="1"/>
  <c r="C13" i="1"/>
  <c r="C43" i="1"/>
  <c r="C42" i="1" l="1"/>
  <c r="C19" i="1"/>
  <c r="C18" i="1" s="1"/>
  <c r="C49" i="1"/>
  <c r="C37" i="1"/>
  <c r="C34" i="1"/>
  <c r="C12" i="1"/>
  <c r="C58" i="1"/>
  <c r="C56" i="1"/>
  <c r="C53" i="1"/>
  <c r="C52" i="1" s="1"/>
  <c r="C32" i="1"/>
  <c r="C65" i="1"/>
  <c r="C67" i="1"/>
  <c r="C28" i="1"/>
  <c r="C31" i="1" l="1"/>
  <c r="C74" i="1"/>
  <c r="C69" i="1"/>
  <c r="C40" i="1"/>
  <c r="C72" i="1" l="1"/>
  <c r="C61" i="1"/>
  <c r="C55" i="1"/>
  <c r="C25" i="1"/>
  <c r="C24" i="1" s="1"/>
  <c r="C71" i="1" l="1"/>
  <c r="C64" i="1" s="1"/>
  <c r="C63" i="1" l="1"/>
</calcChain>
</file>

<file path=xl/sharedStrings.xml><?xml version="1.0" encoding="utf-8"?>
<sst xmlns="http://schemas.openxmlformats.org/spreadsheetml/2006/main" count="133" uniqueCount="127">
  <si>
    <t>БЕЗВОЗМЕЗДНЫЕ ПОСТУПЛЕНИЯ</t>
  </si>
  <si>
    <t>ВСЕГО ДОХОДОВ</t>
  </si>
  <si>
    <t>Налог на доходы физических лиц</t>
  </si>
  <si>
    <t>Земельный налог</t>
  </si>
  <si>
    <t>Налог на имущество физических лиц</t>
  </si>
  <si>
    <t>Наименование дохода</t>
  </si>
  <si>
    <t>000 1 00 00000 00 0000 000</t>
  </si>
  <si>
    <t>000 1 06 00000 00 0000 000</t>
  </si>
  <si>
    <t>Налоги на совокупный доход</t>
  </si>
  <si>
    <t>Единый сельскохозяйственный налог</t>
  </si>
  <si>
    <t>Иные межбюджетные трансферты</t>
  </si>
  <si>
    <t>182 1 05 03000 01 0000 110</t>
  </si>
  <si>
    <t>182 1 05 03010 01 0000 110</t>
  </si>
  <si>
    <t>182 1 06 01000 00 0000 110</t>
  </si>
  <si>
    <t>182 1 06 06000 00 0000 110</t>
  </si>
  <si>
    <t>000 1 11 00000 00 0000 000</t>
  </si>
  <si>
    <t>000 1 14 00000 00 0000 000</t>
  </si>
  <si>
    <t>000 2 00 00000 00 0000 000</t>
  </si>
  <si>
    <t>182 1 01 02000 01 0000 110</t>
  </si>
  <si>
    <t>182 1 01 02010 01 0000 110</t>
  </si>
  <si>
    <t>182 1 01 02020 01 0000 110</t>
  </si>
  <si>
    <t>182 1 01 02030 01 0000 110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</si>
  <si>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</si>
  <si>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</si>
  <si>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000 2 02 00000 00 0000 000</t>
  </si>
  <si>
    <t>000 1 05 00000 00 0000 000</t>
  </si>
  <si>
    <t>000 1 11 05000 00 0000 120</t>
  </si>
  <si>
    <t>000 1 11 09000 00 0000 120</t>
  </si>
  <si>
    <t>000 1 14 06000 00 0000 430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</si>
  <si>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</si>
  <si>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</si>
  <si>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</si>
  <si>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182 1 06 06043 13 0000 110</t>
  </si>
  <si>
    <t>650 1 11 09045 13 0000 120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</si>
  <si>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</si>
  <si>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182 1 06 06033 13 0000 110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</si>
  <si>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</si>
  <si>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</t>
  </si>
  <si>
    <t>000 1 03 00000 00 0000 000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</si>
  <si>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</si>
  <si>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</si>
  <si>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650 1 11 05075 13 0000 120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</si>
  <si>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</si>
  <si>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Дотация бюджетам бюджетной системы Российской Федерации </t>
  </si>
  <si>
    <t>Субвенции бюджетам бюджетной системы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</si>
  <si>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</si>
  <si>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</si>
  <si>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</si>
  <si>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</si>
  <si>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Земельный налог с организаций, обладающих земельным участком, расположенным в границах городских поселений</t>
  </si>
  <si>
    <t>000 2 02 10000 00 0000 150</t>
  </si>
  <si>
    <t>650 2 02 15001 13 0000 150</t>
  </si>
  <si>
    <t>000 2 02 30000 00 0000 150</t>
  </si>
  <si>
    <t>650 2 02 35118 13 0000 150</t>
  </si>
  <si>
    <t>000 2 02 40000 00 0000 150</t>
  </si>
  <si>
    <t>000 2 02 49999 00 0000 150</t>
  </si>
  <si>
    <t>650 2 02 49999 13 0000 150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</si>
  <si>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</si>
  <si>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650 1 11 05025 13 0000 120</t>
  </si>
  <si>
    <t>Прочие межбюджетные трансферты, передаваемые бюджетам городских поселений</t>
  </si>
  <si>
    <t>070 1 11 05013 13 0000 120</t>
  </si>
  <si>
    <t>070 1 14 06013 13 0000 430</t>
  </si>
  <si>
    <t>КБК</t>
  </si>
  <si>
    <t>Транспортный налог</t>
  </si>
  <si>
    <t>182 1 06 04000 02 0000 110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</si>
  <si>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</si>
  <si>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</si>
  <si>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</si>
  <si>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</si>
  <si>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</si>
  <si>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</si>
  <si>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ОКАЗАНИЯ ПЛАТНЫХ УСЛУГ И КОМПЕНСАЦИИ ЗАТРАТ ГОСУДАРСТВА
</t>
  </si>
  <si>
    <t>000 1 13 00000 00 0000 000</t>
  </si>
  <si>
    <t>650 1 13 02995 13 0000 130</t>
  </si>
  <si>
    <t>000 1 08 00000 00 0000 000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</si>
  <si>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</si>
  <si>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</si>
  <si>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Невыясненные поступления, зачисляемые в бюджеты городских поселений</t>
  </si>
  <si>
    <t>650 1 17 01050 13 0000 180</t>
  </si>
  <si>
    <t>Невыясненные поступления</t>
  </si>
  <si>
    <t>650 1 17 01000 13 0000 180</t>
  </si>
  <si>
    <t>000 1 17 00000 00 0000 000</t>
  </si>
  <si>
    <t>182 1 01 02080 01 0000 110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</si>
  <si>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</si>
  <si>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Дотации бюджетам городских поселений на выравнивание бюджетной обеспеченности из бюджета субъекта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</si>
  <si>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</si>
  <si>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</si>
  <si>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</si>
  <si>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</si>
  <si>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</si>
  <si>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</si>
  <si>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НАЛОГИ НА ИМУЩЕСТВО</t>
  </si>
  <si>
    <t>ГОСУДАРСТВЕННАЯ ПОШЛИНА</t>
  </si>
  <si>
    <t>Прочие доходы от компенсации затрат бюджетов городских поселений</t>
  </si>
  <si>
    <t>БЕЗВОЗМЕЗДНЫЕ ПОСТУПЛЕНИЯ ОТ ДРУГИХ БЮДЖЕТОВ БЮДЖЕТНОЙ СИСТЕМЫ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</si>
  <si>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</si>
  <si>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650 2 19 60010 13 0000 150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</si>
  <si>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</si>
  <si>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</si>
  <si>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650 2 19 00000 00 0000 000</t>
  </si>
  <si>
    <t>План</t>
  </si>
  <si>
    <t>НАЛОГИ НА СОВОКУПНЫЙ ДОХОД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</si>
  <si>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</si>
  <si>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</si>
  <si>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</si>
  <si>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</si>
  <si>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</si>
  <si>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650 1 16 07010 13 0000 140</t>
  </si>
  <si>
    <t>ШТРАФЫ, САНКЦИИ, ВОЗМЕЩЕНИЕ УЩЕРБА</t>
  </si>
  <si>
    <t>000 1 16 07000 00 0000 140</t>
  </si>
  <si>
    <t>(тыс.руб.)</t>
  </si>
  <si>
    <t>ПРОЧИЕ НЕНАЛОГОВЫЕ ДОХОДЫ</t>
  </si>
  <si>
    <t>650 2 02 29999 13 0000 150</t>
  </si>
  <si>
    <t>Прочие субсидии бюджетам городских поселений</t>
  </si>
  <si>
    <t>Субсидии бюджетам бюджетной системы Российской Федерации (межбюджетные субсидии)</t>
  </si>
  <si>
    <t>000 202 20000 00 0000 150</t>
  </si>
  <si>
    <t>».</t>
  </si>
  <si>
    <t xml:space="preserve"> « Приложение 3	
к  решению Совета депутатов 		
городского поселения Андра		
от "21" декабря 2022 года № 26</t>
  </si>
  <si>
    <t>Доходы бюджета городского поселения Андра на 2023 год</t>
  </si>
  <si>
    <t>182 1 01 02130 01 0000 110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</si>
  <si>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</si>
  <si>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182 1 03 02231 01 0000 110</t>
  </si>
  <si>
    <t>182 1 03 02241 01 0000 110</t>
  </si>
  <si>
    <t>182 1 03 02251 01 0000 110</t>
  </si>
  <si>
    <t>182 1 03 02261 01 0000 110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</si>
  <si>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</si>
  <si>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Приложение 2
к  решению Совета депутатов 		
городского поселения Андра		
от «25» декабря 2023 года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</si>
</sst>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0"/>
      <name val="Arial Cyr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2" fillId="0" borderId="1" xfId="1" applyFont="1" applyFill="1" applyBorder="1" applyAlignment="1" applyProtection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/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0" fontId="2" fillId="0" borderId="0" xfId="0" applyFont="1" applyAlignment="1">
      <alignment vertical="top" wrapText="1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511C1015B170B341561B6276342C4B4E6646A11183ABC2E21714ABA0C817E4C0B59701E35DE3B2Q4u7E" TargetMode="External"/><Relationship Id="rId1" Type="http://schemas.openxmlformats.org/officeDocument/2006/relationships/hyperlink" Target="consultantplus://offline/ref=68511C1015B170B341561B6276342C4B4E6646A11183ABC2E21714ABA0C817E4C0B59703E35DQEu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7"/>
  <sheetViews>
    <sheetView tabSelected="1" view="pageBreakPreview" zoomScaleNormal="100" zoomScaleSheetLayoutView="100" workbookViewId="0">
      <selection activeCell="A6" sqref="A6:C6"/>
    </sheetView>
  </sheetViews>
  <sheetFormatPr defaultRowHeight="15.75" x14ac:dyDescent="0.25"/>
  <cols>
    <col min="1" max="1" width="29.5703125" style="4" customWidth="1"/>
    <col min="2" max="2" width="62.28515625" style="4" customWidth="1"/>
    <col min="3" max="3" width="32.42578125" style="28" customWidth="1"/>
    <col min="4" max="4" width="12.42578125" style="4" customWidth="1"/>
    <col min="5" max="16384" width="9.140625" style="4"/>
  </cols>
  <sheetData>
    <row r="1" spans="1:5" ht="6.75" customHeight="1" x14ac:dyDescent="0.25"/>
    <row r="2" spans="1:5" ht="65.25" customHeight="1" x14ac:dyDescent="0.25">
      <c r="A2" s="2"/>
      <c r="B2" s="3"/>
      <c r="C2" s="3" t="s">
        <v>126</v>
      </c>
    </row>
    <row r="3" spans="1:5" x14ac:dyDescent="0.25">
      <c r="A3" s="2"/>
      <c r="B3" s="3"/>
      <c r="C3" s="3"/>
    </row>
    <row r="4" spans="1:5" ht="65.25" customHeight="1" x14ac:dyDescent="0.25">
      <c r="A4" s="2"/>
      <c r="B4" s="3"/>
      <c r="C4" s="3" t="s">
        <v>117</v>
      </c>
    </row>
    <row r="5" spans="1:5" x14ac:dyDescent="0.25">
      <c r="A5" s="2"/>
      <c r="B5" s="3"/>
      <c r="C5" s="3"/>
    </row>
    <row r="6" spans="1:5" x14ac:dyDescent="0.25">
      <c r="A6" s="47" t="s">
        <v>118</v>
      </c>
      <c r="B6" s="47"/>
      <c r="C6" s="47"/>
    </row>
    <row r="7" spans="1:5" ht="14.25" customHeight="1" x14ac:dyDescent="0.25">
      <c r="B7" s="27"/>
      <c r="C7" s="29" t="s">
        <v>110</v>
      </c>
    </row>
    <row r="8" spans="1:5" ht="13.15" customHeight="1" x14ac:dyDescent="0.25">
      <c r="A8" s="45" t="s">
        <v>62</v>
      </c>
      <c r="B8" s="45" t="s">
        <v>5</v>
      </c>
      <c r="C8" s="46" t="s">
        <v>100</v>
      </c>
    </row>
    <row r="9" spans="1:5" ht="12" customHeight="1" x14ac:dyDescent="0.25">
      <c r="A9" s="45"/>
      <c r="B9" s="45"/>
      <c r="C9" s="46"/>
      <c r="D9" s="30"/>
    </row>
    <row r="10" spans="1:5" ht="3" hidden="1" customHeight="1" x14ac:dyDescent="0.25">
      <c r="A10" s="5"/>
      <c r="B10" s="5"/>
      <c r="C10" s="6"/>
    </row>
    <row r="11" spans="1:5" ht="21.75" customHeight="1" x14ac:dyDescent="0.25">
      <c r="A11" s="7" t="s">
        <v>6</v>
      </c>
      <c r="B11" s="8" t="s">
        <v>89</v>
      </c>
      <c r="C11" s="36">
        <f>C12+C18+C28+C31+C40+C42+C49+C52+C55+C58</f>
        <v>26316.614159999997</v>
      </c>
      <c r="D11" s="30"/>
    </row>
    <row r="12" spans="1:5" ht="25.5" customHeight="1" x14ac:dyDescent="0.25">
      <c r="A12" s="9" t="s">
        <v>18</v>
      </c>
      <c r="B12" s="10" t="s">
        <v>2</v>
      </c>
      <c r="C12" s="37">
        <f>C13+C14+C15+C16+C17</f>
        <v>21631.54134</v>
      </c>
      <c r="D12" s="30"/>
      <c r="E12" s="30"/>
    </row>
    <row r="13" spans="1:5" ht="100.5" customHeight="1" x14ac:dyDescent="0.25">
      <c r="A13" s="9" t="s">
        <v>19</v>
      </c>
      <c r="B13" s="10" t="s">
        <v>125</v>
      </c>
      <c r="C13" s="38">
        <f>21267283/1000</f>
        <v>21267.282999999999</v>
      </c>
    </row>
    <row r="14" spans="1:5" ht="67.5" hidden="1" customHeight="1" x14ac:dyDescent="0.25">
      <c r="A14" s="9" t="s">
        <v>20</v>
      </c>
      <c r="B14" s="1" t="s">
        <v>45</v>
      </c>
      <c r="C14" s="38"/>
    </row>
    <row r="15" spans="1:5" ht="57" customHeight="1" x14ac:dyDescent="0.25">
      <c r="A15" s="9" t="s">
        <v>21</v>
      </c>
      <c r="B15" s="1" t="s">
        <v>46</v>
      </c>
      <c r="C15" s="39">
        <f>89217.34/1000</f>
        <v>89.217339999999993</v>
      </c>
    </row>
    <row r="16" spans="1:5" ht="93.75" customHeight="1" x14ac:dyDescent="0.25">
      <c r="A16" s="9" t="s">
        <v>82</v>
      </c>
      <c r="B16" s="1" t="s">
        <v>83</v>
      </c>
      <c r="C16" s="38">
        <f>275000/1000</f>
        <v>275</v>
      </c>
    </row>
    <row r="17" spans="1:4" ht="52.5" customHeight="1" x14ac:dyDescent="0.25">
      <c r="A17" s="9" t="s">
        <v>119</v>
      </c>
      <c r="B17" s="1" t="s">
        <v>120</v>
      </c>
      <c r="C17" s="38">
        <f>41/1000</f>
        <v>4.1000000000000002E-2</v>
      </c>
    </row>
    <row r="18" spans="1:4" ht="36.75" customHeight="1" x14ac:dyDescent="0.25">
      <c r="A18" s="9" t="s">
        <v>38</v>
      </c>
      <c r="B18" s="10" t="s">
        <v>90</v>
      </c>
      <c r="C18" s="38">
        <f>C19</f>
        <v>2266.4</v>
      </c>
    </row>
    <row r="19" spans="1:4" ht="39.75" customHeight="1" x14ac:dyDescent="0.25">
      <c r="A19" s="11" t="s">
        <v>40</v>
      </c>
      <c r="B19" s="12" t="s">
        <v>39</v>
      </c>
      <c r="C19" s="40">
        <f>C20+C21+C22+C27</f>
        <v>2266.4</v>
      </c>
    </row>
    <row r="20" spans="1:4" ht="114.75" customHeight="1" x14ac:dyDescent="0.25">
      <c r="A20" s="9" t="s">
        <v>121</v>
      </c>
      <c r="B20" s="10" t="s">
        <v>103</v>
      </c>
      <c r="C20" s="38">
        <f>1150000/1000</f>
        <v>1150</v>
      </c>
      <c r="D20" s="31"/>
    </row>
    <row r="21" spans="1:4" ht="127.5" customHeight="1" x14ac:dyDescent="0.25">
      <c r="A21" s="9" t="s">
        <v>122</v>
      </c>
      <c r="B21" s="10" t="s">
        <v>104</v>
      </c>
      <c r="C21" s="38">
        <f>6400/1000</f>
        <v>6.4</v>
      </c>
      <c r="D21" s="32"/>
    </row>
    <row r="22" spans="1:4" ht="111.75" customHeight="1" x14ac:dyDescent="0.25">
      <c r="A22" s="9" t="s">
        <v>123</v>
      </c>
      <c r="B22" s="10" t="s">
        <v>105</v>
      </c>
      <c r="C22" s="38">
        <f>1250000/1000</f>
        <v>1250</v>
      </c>
      <c r="D22" s="32"/>
    </row>
    <row r="23" spans="1:4" ht="0.75" hidden="1" customHeight="1" x14ac:dyDescent="0.25">
      <c r="A23" s="9" t="s">
        <v>69</v>
      </c>
      <c r="B23" s="10" t="s">
        <v>70</v>
      </c>
      <c r="C23" s="38">
        <v>-324</v>
      </c>
    </row>
    <row r="24" spans="1:4" ht="16.899999999999999" hidden="1" customHeight="1" x14ac:dyDescent="0.25">
      <c r="A24" s="7" t="s">
        <v>25</v>
      </c>
      <c r="B24" s="13" t="s">
        <v>8</v>
      </c>
      <c r="C24" s="41">
        <f>C25</f>
        <v>18</v>
      </c>
    </row>
    <row r="25" spans="1:4" ht="16.5" hidden="1" customHeight="1" x14ac:dyDescent="0.25">
      <c r="A25" s="9" t="s">
        <v>11</v>
      </c>
      <c r="B25" s="10" t="s">
        <v>9</v>
      </c>
      <c r="C25" s="38">
        <f>C26</f>
        <v>18</v>
      </c>
    </row>
    <row r="26" spans="1:4" ht="16.5" hidden="1" customHeight="1" x14ac:dyDescent="0.25">
      <c r="A26" s="9" t="s">
        <v>12</v>
      </c>
      <c r="B26" s="10" t="s">
        <v>9</v>
      </c>
      <c r="C26" s="42">
        <v>18</v>
      </c>
    </row>
    <row r="27" spans="1:4" ht="119.25" customHeight="1" x14ac:dyDescent="0.25">
      <c r="A27" s="9" t="s">
        <v>124</v>
      </c>
      <c r="B27" s="10" t="s">
        <v>95</v>
      </c>
      <c r="C27" s="38">
        <f>-140000/1000</f>
        <v>-140</v>
      </c>
    </row>
    <row r="28" spans="1:4" ht="22.5" hidden="1" customHeight="1" x14ac:dyDescent="0.25">
      <c r="A28" s="9" t="s">
        <v>25</v>
      </c>
      <c r="B28" s="10" t="s">
        <v>101</v>
      </c>
      <c r="C28" s="38">
        <f>C30</f>
        <v>0</v>
      </c>
    </row>
    <row r="29" spans="1:4" ht="22.5" hidden="1" customHeight="1" x14ac:dyDescent="0.25">
      <c r="A29" s="9" t="s">
        <v>11</v>
      </c>
      <c r="B29" s="10" t="s">
        <v>9</v>
      </c>
      <c r="C29" s="38"/>
    </row>
    <row r="30" spans="1:4" ht="20.25" hidden="1" customHeight="1" x14ac:dyDescent="0.25">
      <c r="A30" s="9" t="s">
        <v>12</v>
      </c>
      <c r="B30" s="10" t="s">
        <v>9</v>
      </c>
      <c r="C30" s="38"/>
    </row>
    <row r="31" spans="1:4" ht="24" customHeight="1" x14ac:dyDescent="0.25">
      <c r="A31" s="9" t="s">
        <v>7</v>
      </c>
      <c r="B31" s="10" t="s">
        <v>91</v>
      </c>
      <c r="C31" s="37">
        <f>C37+C34+C32</f>
        <v>1351.8</v>
      </c>
    </row>
    <row r="32" spans="1:4" ht="18" customHeight="1" x14ac:dyDescent="0.25">
      <c r="A32" s="14" t="s">
        <v>13</v>
      </c>
      <c r="B32" s="12" t="s">
        <v>4</v>
      </c>
      <c r="C32" s="43">
        <f>C33</f>
        <v>870</v>
      </c>
    </row>
    <row r="33" spans="1:4" ht="45.75" customHeight="1" x14ac:dyDescent="0.25">
      <c r="A33" s="9" t="s">
        <v>30</v>
      </c>
      <c r="B33" s="10" t="s">
        <v>31</v>
      </c>
      <c r="C33" s="38">
        <f>870000/1000</f>
        <v>870</v>
      </c>
    </row>
    <row r="34" spans="1:4" ht="21" customHeight="1" x14ac:dyDescent="0.25">
      <c r="A34" s="14" t="s">
        <v>64</v>
      </c>
      <c r="B34" s="12" t="s">
        <v>63</v>
      </c>
      <c r="C34" s="40">
        <f>C35+C36</f>
        <v>81.8</v>
      </c>
    </row>
    <row r="35" spans="1:4" ht="21.75" customHeight="1" x14ac:dyDescent="0.25">
      <c r="A35" s="9" t="s">
        <v>65</v>
      </c>
      <c r="B35" s="10" t="s">
        <v>66</v>
      </c>
      <c r="C35" s="38">
        <f>4800/1000</f>
        <v>4.8</v>
      </c>
    </row>
    <row r="36" spans="1:4" ht="20.25" customHeight="1" x14ac:dyDescent="0.25">
      <c r="A36" s="9" t="s">
        <v>67</v>
      </c>
      <c r="B36" s="10" t="s">
        <v>68</v>
      </c>
      <c r="C36" s="38">
        <f>77000/1000</f>
        <v>77</v>
      </c>
    </row>
    <row r="37" spans="1:4" ht="18" customHeight="1" x14ac:dyDescent="0.25">
      <c r="A37" s="14" t="s">
        <v>14</v>
      </c>
      <c r="B37" s="12" t="s">
        <v>3</v>
      </c>
      <c r="C37" s="43">
        <f>C39+C38</f>
        <v>400</v>
      </c>
    </row>
    <row r="38" spans="1:4" ht="33" customHeight="1" x14ac:dyDescent="0.25">
      <c r="A38" s="9" t="s">
        <v>35</v>
      </c>
      <c r="B38" s="10" t="s">
        <v>49</v>
      </c>
      <c r="C38" s="39">
        <v>0</v>
      </c>
    </row>
    <row r="39" spans="1:4" ht="30.75" customHeight="1" x14ac:dyDescent="0.25">
      <c r="A39" s="9" t="s">
        <v>32</v>
      </c>
      <c r="B39" s="10" t="s">
        <v>36</v>
      </c>
      <c r="C39" s="38">
        <f>400000/1000</f>
        <v>400</v>
      </c>
      <c r="D39" s="30"/>
    </row>
    <row r="40" spans="1:4" ht="21.75" customHeight="1" x14ac:dyDescent="0.25">
      <c r="A40" s="9" t="s">
        <v>74</v>
      </c>
      <c r="B40" s="10" t="s">
        <v>92</v>
      </c>
      <c r="C40" s="38">
        <f>C41</f>
        <v>3.5</v>
      </c>
      <c r="D40" s="30"/>
    </row>
    <row r="41" spans="1:4" ht="81.75" customHeight="1" x14ac:dyDescent="0.25">
      <c r="A41" s="9" t="s">
        <v>86</v>
      </c>
      <c r="B41" s="10" t="s">
        <v>85</v>
      </c>
      <c r="C41" s="38">
        <f>3500/1000</f>
        <v>3.5</v>
      </c>
      <c r="D41" s="33"/>
    </row>
    <row r="42" spans="1:4" ht="54.75" customHeight="1" x14ac:dyDescent="0.25">
      <c r="A42" s="9" t="s">
        <v>15</v>
      </c>
      <c r="B42" s="10" t="s">
        <v>87</v>
      </c>
      <c r="C42" s="37">
        <f>C43+C47</f>
        <v>980.66768000000002</v>
      </c>
      <c r="D42" s="30"/>
    </row>
    <row r="43" spans="1:4" ht="99.75" customHeight="1" x14ac:dyDescent="0.25">
      <c r="A43" s="11" t="s">
        <v>26</v>
      </c>
      <c r="B43" s="12" t="s">
        <v>22</v>
      </c>
      <c r="C43" s="40">
        <f>C44+C46+C45</f>
        <v>850.66768000000002</v>
      </c>
      <c r="D43" s="30"/>
    </row>
    <row r="44" spans="1:4" ht="86.25" customHeight="1" x14ac:dyDescent="0.25">
      <c r="A44" s="9" t="s">
        <v>60</v>
      </c>
      <c r="B44" s="10" t="s">
        <v>47</v>
      </c>
      <c r="C44" s="38">
        <f>850000/1000</f>
        <v>850</v>
      </c>
    </row>
    <row r="45" spans="1:4" ht="93.75" hidden="1" customHeight="1" x14ac:dyDescent="0.25">
      <c r="A45" s="9" t="s">
        <v>58</v>
      </c>
      <c r="B45" s="10" t="s">
        <v>57</v>
      </c>
      <c r="C45" s="38"/>
    </row>
    <row r="46" spans="1:4" ht="36" customHeight="1" x14ac:dyDescent="0.25">
      <c r="A46" s="9" t="s">
        <v>41</v>
      </c>
      <c r="B46" s="15" t="s">
        <v>42</v>
      </c>
      <c r="C46" s="39">
        <f>667.68/1000</f>
        <v>0.66767999999999994</v>
      </c>
    </row>
    <row r="47" spans="1:4" ht="95.25" customHeight="1" x14ac:dyDescent="0.25">
      <c r="A47" s="11" t="s">
        <v>27</v>
      </c>
      <c r="B47" s="12" t="s">
        <v>23</v>
      </c>
      <c r="C47" s="40">
        <f>C48</f>
        <v>130</v>
      </c>
    </row>
    <row r="48" spans="1:4" ht="83.25" customHeight="1" x14ac:dyDescent="0.25">
      <c r="A48" s="16" t="s">
        <v>33</v>
      </c>
      <c r="B48" s="17" t="s">
        <v>48</v>
      </c>
      <c r="C48" s="38">
        <f>130000/1000</f>
        <v>130</v>
      </c>
    </row>
    <row r="49" spans="1:3" ht="36.75" customHeight="1" x14ac:dyDescent="0.25">
      <c r="A49" s="9" t="s">
        <v>72</v>
      </c>
      <c r="B49" s="18" t="s">
        <v>71</v>
      </c>
      <c r="C49" s="39">
        <f>C50</f>
        <v>51.552140000000001</v>
      </c>
    </row>
    <row r="50" spans="1:3" ht="35.25" customHeight="1" x14ac:dyDescent="0.25">
      <c r="A50" s="9" t="s">
        <v>73</v>
      </c>
      <c r="B50" s="10" t="s">
        <v>93</v>
      </c>
      <c r="C50" s="39">
        <f>51552.14/1000</f>
        <v>51.552140000000001</v>
      </c>
    </row>
    <row r="51" spans="1:3" ht="47.25" hidden="1" customHeight="1" x14ac:dyDescent="0.25">
      <c r="A51" s="16"/>
      <c r="B51" s="17"/>
      <c r="C51" s="38"/>
    </row>
    <row r="52" spans="1:3" ht="38.25" customHeight="1" x14ac:dyDescent="0.25">
      <c r="A52" s="19" t="s">
        <v>16</v>
      </c>
      <c r="B52" s="10" t="s">
        <v>88</v>
      </c>
      <c r="C52" s="38">
        <f>C53</f>
        <v>28</v>
      </c>
    </row>
    <row r="53" spans="1:3" ht="40.5" customHeight="1" x14ac:dyDescent="0.25">
      <c r="A53" s="19" t="s">
        <v>28</v>
      </c>
      <c r="B53" s="10" t="s">
        <v>29</v>
      </c>
      <c r="C53" s="38">
        <f t="shared" ref="C53" si="0">C54</f>
        <v>28</v>
      </c>
    </row>
    <row r="54" spans="1:3" ht="57.75" customHeight="1" x14ac:dyDescent="0.25">
      <c r="A54" s="9" t="s">
        <v>61</v>
      </c>
      <c r="B54" s="10" t="s">
        <v>34</v>
      </c>
      <c r="C54" s="38">
        <f>28000/1000</f>
        <v>28</v>
      </c>
    </row>
    <row r="55" spans="1:3" ht="22.5" customHeight="1" x14ac:dyDescent="0.25">
      <c r="A55" s="9" t="s">
        <v>75</v>
      </c>
      <c r="B55" s="10" t="s">
        <v>108</v>
      </c>
      <c r="C55" s="38">
        <f t="shared" ref="C55" si="1">C56</f>
        <v>3</v>
      </c>
    </row>
    <row r="56" spans="1:3" ht="60.75" customHeight="1" x14ac:dyDescent="0.25">
      <c r="A56" s="9" t="s">
        <v>109</v>
      </c>
      <c r="B56" s="10" t="s">
        <v>76</v>
      </c>
      <c r="C56" s="38">
        <f>C57</f>
        <v>3</v>
      </c>
    </row>
    <row r="57" spans="1:3" ht="47.25" customHeight="1" x14ac:dyDescent="0.25">
      <c r="A57" s="9" t="s">
        <v>107</v>
      </c>
      <c r="B57" s="18" t="s">
        <v>106</v>
      </c>
      <c r="C57" s="38">
        <f>3000/1000</f>
        <v>3</v>
      </c>
    </row>
    <row r="58" spans="1:3" ht="25.5" customHeight="1" x14ac:dyDescent="0.25">
      <c r="A58" s="9" t="s">
        <v>81</v>
      </c>
      <c r="B58" s="10" t="s">
        <v>111</v>
      </c>
      <c r="C58" s="38">
        <f>C62</f>
        <v>0.153</v>
      </c>
    </row>
    <row r="59" spans="1:3" ht="25.5" hidden="1" customHeight="1" x14ac:dyDescent="0.25">
      <c r="A59" s="9"/>
      <c r="B59" s="10"/>
      <c r="C59" s="38"/>
    </row>
    <row r="60" spans="1:3" ht="63.75" hidden="1" customHeight="1" x14ac:dyDescent="0.25">
      <c r="A60" s="9"/>
      <c r="B60" s="10"/>
      <c r="C60" s="38"/>
    </row>
    <row r="61" spans="1:3" ht="21.75" hidden="1" customHeight="1" x14ac:dyDescent="0.25">
      <c r="A61" s="9" t="s">
        <v>80</v>
      </c>
      <c r="B61" s="10" t="s">
        <v>79</v>
      </c>
      <c r="C61" s="38">
        <f t="shared" ref="C61" si="2">C62</f>
        <v>0.153</v>
      </c>
    </row>
    <row r="62" spans="1:3" ht="31.5" customHeight="1" x14ac:dyDescent="0.25">
      <c r="A62" s="9" t="s">
        <v>78</v>
      </c>
      <c r="B62" s="18" t="s">
        <v>77</v>
      </c>
      <c r="C62" s="38">
        <v>0.153</v>
      </c>
    </row>
    <row r="63" spans="1:3" ht="25.5" customHeight="1" x14ac:dyDescent="0.25">
      <c r="A63" s="7" t="s">
        <v>17</v>
      </c>
      <c r="B63" s="20" t="s">
        <v>0</v>
      </c>
      <c r="C63" s="44">
        <f>C64+C74</f>
        <v>6162.6044000000002</v>
      </c>
    </row>
    <row r="64" spans="1:3" ht="36.75" customHeight="1" x14ac:dyDescent="0.25">
      <c r="A64" s="9" t="s">
        <v>24</v>
      </c>
      <c r="B64" s="21" t="s">
        <v>94</v>
      </c>
      <c r="C64" s="37">
        <f>C65+C67+C69+C71</f>
        <v>6162.6044000000002</v>
      </c>
    </row>
    <row r="65" spans="1:5" ht="33.75" customHeight="1" x14ac:dyDescent="0.25">
      <c r="A65" s="14" t="s">
        <v>50</v>
      </c>
      <c r="B65" s="22" t="s">
        <v>43</v>
      </c>
      <c r="C65" s="43">
        <f>C66</f>
        <v>3174.6</v>
      </c>
    </row>
    <row r="66" spans="1:5" ht="51.75" customHeight="1" x14ac:dyDescent="0.25">
      <c r="A66" s="9" t="s">
        <v>51</v>
      </c>
      <c r="B66" s="10" t="s">
        <v>84</v>
      </c>
      <c r="C66" s="38">
        <f>3174600/1000</f>
        <v>3174.6</v>
      </c>
    </row>
    <row r="67" spans="1:5" ht="34.5" hidden="1" customHeight="1" x14ac:dyDescent="0.25">
      <c r="A67" s="9" t="s">
        <v>115</v>
      </c>
      <c r="B67" s="12" t="s">
        <v>114</v>
      </c>
      <c r="C67" s="38">
        <f>C68</f>
        <v>0</v>
      </c>
    </row>
    <row r="68" spans="1:5" ht="31.5" hidden="1" customHeight="1" x14ac:dyDescent="0.25">
      <c r="A68" s="9" t="s">
        <v>112</v>
      </c>
      <c r="B68" s="10" t="s">
        <v>113</v>
      </c>
      <c r="C68" s="38">
        <v>0</v>
      </c>
    </row>
    <row r="69" spans="1:5" ht="30" customHeight="1" x14ac:dyDescent="0.25">
      <c r="A69" s="14" t="s">
        <v>52</v>
      </c>
      <c r="B69" s="12" t="s">
        <v>44</v>
      </c>
      <c r="C69" s="40">
        <f>C70</f>
        <v>259.3</v>
      </c>
    </row>
    <row r="70" spans="1:5" ht="51" customHeight="1" x14ac:dyDescent="0.25">
      <c r="A70" s="9" t="s">
        <v>53</v>
      </c>
      <c r="B70" s="10" t="s">
        <v>102</v>
      </c>
      <c r="C70" s="38">
        <f>259300/1000</f>
        <v>259.3</v>
      </c>
    </row>
    <row r="71" spans="1:5" ht="21" customHeight="1" x14ac:dyDescent="0.25">
      <c r="A71" s="14" t="s">
        <v>54</v>
      </c>
      <c r="B71" s="12" t="s">
        <v>10</v>
      </c>
      <c r="C71" s="40">
        <f t="shared" ref="C71:C72" si="3">C72</f>
        <v>2728.7044000000001</v>
      </c>
    </row>
    <row r="72" spans="1:5" ht="60.75" hidden="1" customHeight="1" x14ac:dyDescent="0.25">
      <c r="A72" s="19" t="s">
        <v>55</v>
      </c>
      <c r="B72" s="23" t="s">
        <v>37</v>
      </c>
      <c r="C72" s="38">
        <f t="shared" si="3"/>
        <v>2728.7044000000001</v>
      </c>
    </row>
    <row r="73" spans="1:5" ht="34.5" customHeight="1" x14ac:dyDescent="0.25">
      <c r="A73" s="9" t="s">
        <v>56</v>
      </c>
      <c r="B73" s="24" t="s">
        <v>59</v>
      </c>
      <c r="C73" s="38">
        <f>2728704.4/1000</f>
        <v>2728.7044000000001</v>
      </c>
    </row>
    <row r="74" spans="1:5" ht="62.25" hidden="1" customHeight="1" x14ac:dyDescent="0.25">
      <c r="A74" s="9" t="s">
        <v>99</v>
      </c>
      <c r="B74" s="24" t="s">
        <v>98</v>
      </c>
      <c r="C74" s="38">
        <f>C75</f>
        <v>0</v>
      </c>
    </row>
    <row r="75" spans="1:5" ht="58.5" hidden="1" customHeight="1" x14ac:dyDescent="0.25">
      <c r="A75" s="9" t="s">
        <v>96</v>
      </c>
      <c r="B75" s="24" t="s">
        <v>97</v>
      </c>
      <c r="C75" s="38">
        <v>0</v>
      </c>
    </row>
    <row r="76" spans="1:5" ht="18.75" customHeight="1" x14ac:dyDescent="0.25">
      <c r="A76" s="7"/>
      <c r="B76" s="25" t="s">
        <v>1</v>
      </c>
      <c r="C76" s="41">
        <f>C11+C63</f>
        <v>32479.218559999998</v>
      </c>
      <c r="E76" s="34"/>
    </row>
    <row r="77" spans="1:5" ht="12.75" customHeight="1" x14ac:dyDescent="0.25">
      <c r="B77" s="35"/>
      <c r="C77" s="26" t="s">
        <v>116</v>
      </c>
    </row>
    <row r="78" spans="1:5" x14ac:dyDescent="0.25">
      <c r="B78" s="35"/>
    </row>
    <row r="79" spans="1:5" x14ac:dyDescent="0.25">
      <c r="B79" s="35"/>
    </row>
    <row r="80" spans="1:5" x14ac:dyDescent="0.25">
      <c r="B80" s="35"/>
    </row>
    <row r="81" spans="2:2" x14ac:dyDescent="0.25">
      <c r="B81" s="35"/>
    </row>
    <row r="82" spans="2:2" x14ac:dyDescent="0.25">
      <c r="B82" s="35"/>
    </row>
    <row r="83" spans="2:2" x14ac:dyDescent="0.25">
      <c r="B83" s="35"/>
    </row>
    <row r="84" spans="2:2" x14ac:dyDescent="0.25">
      <c r="B84" s="35"/>
    </row>
    <row r="85" spans="2:2" x14ac:dyDescent="0.25">
      <c r="B85" s="35"/>
    </row>
    <row r="86" spans="2:2" x14ac:dyDescent="0.25">
      <c r="B86" s="35"/>
    </row>
    <row r="87" spans="2:2" x14ac:dyDescent="0.25">
      <c r="B87" s="35"/>
    </row>
    <row r="88" spans="2:2" x14ac:dyDescent="0.25">
      <c r="B88" s="35"/>
    </row>
    <row r="89" spans="2:2" x14ac:dyDescent="0.25">
      <c r="B89" s="35"/>
    </row>
    <row r="90" spans="2:2" x14ac:dyDescent="0.25">
      <c r="B90" s="35"/>
    </row>
    <row r="91" spans="2:2" x14ac:dyDescent="0.25">
      <c r="B91" s="35"/>
    </row>
    <row r="92" spans="2:2" x14ac:dyDescent="0.25">
      <c r="B92" s="35"/>
    </row>
    <row r="93" spans="2:2" x14ac:dyDescent="0.25">
      <c r="B93" s="35"/>
    </row>
    <row r="94" spans="2:2" x14ac:dyDescent="0.25">
      <c r="B94" s="35"/>
    </row>
    <row r="95" spans="2:2" x14ac:dyDescent="0.25">
      <c r="B95" s="35"/>
    </row>
    <row r="96" spans="2:2" x14ac:dyDescent="0.25">
      <c r="B96" s="35"/>
    </row>
    <row r="97" spans="2:2" x14ac:dyDescent="0.25">
      <c r="B97" s="35"/>
    </row>
    <row r="98" spans="2:2" x14ac:dyDescent="0.25">
      <c r="B98" s="35"/>
    </row>
    <row r="99" spans="2:2" x14ac:dyDescent="0.25">
      <c r="B99" s="35"/>
    </row>
    <row r="100" spans="2:2" x14ac:dyDescent="0.25">
      <c r="B100" s="35"/>
    </row>
    <row r="101" spans="2:2" x14ac:dyDescent="0.25">
      <c r="B101" s="35"/>
    </row>
    <row r="102" spans="2:2" x14ac:dyDescent="0.25">
      <c r="B102" s="35"/>
    </row>
    <row r="103" spans="2:2" x14ac:dyDescent="0.25">
      <c r="B103" s="35"/>
    </row>
    <row r="104" spans="2:2" x14ac:dyDescent="0.25">
      <c r="B104" s="35"/>
    </row>
    <row r="105" spans="2:2" x14ac:dyDescent="0.25">
      <c r="B105" s="35"/>
    </row>
    <row r="106" spans="2:2" x14ac:dyDescent="0.25">
      <c r="B106" s="35"/>
    </row>
    <row r="107" spans="2:2" x14ac:dyDescent="0.25">
      <c r="B107" s="35"/>
    </row>
    <row r="108" spans="2:2" x14ac:dyDescent="0.25">
      <c r="B108" s="35"/>
    </row>
    <row r="109" spans="2:2" x14ac:dyDescent="0.25">
      <c r="B109" s="35"/>
    </row>
    <row r="110" spans="2:2" x14ac:dyDescent="0.25">
      <c r="B110" s="35"/>
    </row>
    <row r="111" spans="2:2" x14ac:dyDescent="0.25">
      <c r="B111" s="35"/>
    </row>
    <row r="112" spans="2:2" x14ac:dyDescent="0.25">
      <c r="B112" s="35"/>
    </row>
    <row r="113" spans="2:2" x14ac:dyDescent="0.25">
      <c r="B113" s="35"/>
    </row>
    <row r="114" spans="2:2" x14ac:dyDescent="0.25">
      <c r="B114" s="35"/>
    </row>
    <row r="115" spans="2:2" x14ac:dyDescent="0.25">
      <c r="B115" s="35"/>
    </row>
    <row r="116" spans="2:2" x14ac:dyDescent="0.25">
      <c r="B116" s="35"/>
    </row>
    <row r="117" spans="2:2" x14ac:dyDescent="0.25">
      <c r="B117" s="35"/>
    </row>
    <row r="118" spans="2:2" x14ac:dyDescent="0.25">
      <c r="B118" s="35"/>
    </row>
    <row r="119" spans="2:2" x14ac:dyDescent="0.25">
      <c r="B119" s="35"/>
    </row>
    <row r="120" spans="2:2" x14ac:dyDescent="0.25">
      <c r="B120" s="35"/>
    </row>
    <row r="121" spans="2:2" x14ac:dyDescent="0.25">
      <c r="B121" s="35"/>
    </row>
    <row r="122" spans="2:2" x14ac:dyDescent="0.25">
      <c r="B122" s="35"/>
    </row>
    <row r="123" spans="2:2" x14ac:dyDescent="0.25">
      <c r="B123" s="35"/>
    </row>
    <row r="124" spans="2:2" x14ac:dyDescent="0.25">
      <c r="B124" s="35"/>
    </row>
    <row r="125" spans="2:2" x14ac:dyDescent="0.25">
      <c r="B125" s="35"/>
    </row>
    <row r="126" spans="2:2" x14ac:dyDescent="0.25">
      <c r="B126" s="35"/>
    </row>
    <row r="127" spans="2:2" x14ac:dyDescent="0.25">
      <c r="B127" s="35"/>
    </row>
    <row r="128" spans="2:2" x14ac:dyDescent="0.25">
      <c r="B128" s="35"/>
    </row>
    <row r="129" spans="2:2" x14ac:dyDescent="0.25">
      <c r="B129" s="35"/>
    </row>
    <row r="130" spans="2:2" x14ac:dyDescent="0.25">
      <c r="B130" s="35"/>
    </row>
    <row r="131" spans="2:2" x14ac:dyDescent="0.25">
      <c r="B131" s="35"/>
    </row>
    <row r="132" spans="2:2" x14ac:dyDescent="0.25">
      <c r="B132" s="35"/>
    </row>
    <row r="133" spans="2:2" x14ac:dyDescent="0.25">
      <c r="B133" s="35"/>
    </row>
    <row r="134" spans="2:2" x14ac:dyDescent="0.25">
      <c r="B134" s="35"/>
    </row>
    <row r="135" spans="2:2" x14ac:dyDescent="0.25">
      <c r="B135" s="35"/>
    </row>
    <row r="136" spans="2:2" x14ac:dyDescent="0.25">
      <c r="B136" s="35"/>
    </row>
    <row r="137" spans="2:2" x14ac:dyDescent="0.25">
      <c r="B137" s="35"/>
    </row>
    <row r="138" spans="2:2" x14ac:dyDescent="0.25">
      <c r="B138" s="35"/>
    </row>
    <row r="139" spans="2:2" x14ac:dyDescent="0.25">
      <c r="B139" s="35"/>
    </row>
    <row r="140" spans="2:2" x14ac:dyDescent="0.25">
      <c r="B140" s="35"/>
    </row>
    <row r="141" spans="2:2" x14ac:dyDescent="0.25">
      <c r="B141" s="35"/>
    </row>
    <row r="142" spans="2:2" x14ac:dyDescent="0.25">
      <c r="B142" s="35"/>
    </row>
    <row r="143" spans="2:2" x14ac:dyDescent="0.25">
      <c r="B143" s="35"/>
    </row>
    <row r="144" spans="2:2" x14ac:dyDescent="0.25">
      <c r="B144" s="35"/>
    </row>
    <row r="145" spans="2:2" x14ac:dyDescent="0.25">
      <c r="B145" s="35"/>
    </row>
    <row r="146" spans="2:2" x14ac:dyDescent="0.25">
      <c r="B146" s="35"/>
    </row>
    <row r="147" spans="2:2" x14ac:dyDescent="0.25">
      <c r="B147" s="35"/>
    </row>
    <row r="148" spans="2:2" x14ac:dyDescent="0.25">
      <c r="B148" s="35"/>
    </row>
    <row r="149" spans="2:2" x14ac:dyDescent="0.25">
      <c r="B149" s="35"/>
    </row>
    <row r="150" spans="2:2" x14ac:dyDescent="0.25">
      <c r="B150" s="35"/>
    </row>
    <row r="151" spans="2:2" x14ac:dyDescent="0.25">
      <c r="B151" s="35"/>
    </row>
    <row r="152" spans="2:2" x14ac:dyDescent="0.25">
      <c r="B152" s="35"/>
    </row>
    <row r="153" spans="2:2" x14ac:dyDescent="0.25">
      <c r="B153" s="35"/>
    </row>
    <row r="154" spans="2:2" x14ac:dyDescent="0.25">
      <c r="B154" s="35"/>
    </row>
    <row r="155" spans="2:2" x14ac:dyDescent="0.25">
      <c r="B155" s="35"/>
    </row>
    <row r="156" spans="2:2" x14ac:dyDescent="0.25">
      <c r="B156" s="35"/>
    </row>
    <row r="157" spans="2:2" x14ac:dyDescent="0.25">
      <c r="B157" s="35"/>
    </row>
    <row r="158" spans="2:2" x14ac:dyDescent="0.25">
      <c r="B158" s="35"/>
    </row>
    <row r="159" spans="2:2" x14ac:dyDescent="0.25">
      <c r="B159" s="35"/>
    </row>
    <row r="160" spans="2:2" x14ac:dyDescent="0.25">
      <c r="B160" s="35"/>
    </row>
    <row r="161" spans="2:2" x14ac:dyDescent="0.25">
      <c r="B161" s="35"/>
    </row>
    <row r="162" spans="2:2" x14ac:dyDescent="0.25">
      <c r="B162" s="35"/>
    </row>
    <row r="163" spans="2:2" x14ac:dyDescent="0.25">
      <c r="B163" s="35"/>
    </row>
    <row r="164" spans="2:2" x14ac:dyDescent="0.25">
      <c r="B164" s="35"/>
    </row>
    <row r="165" spans="2:2" x14ac:dyDescent="0.25">
      <c r="B165" s="35"/>
    </row>
    <row r="166" spans="2:2" x14ac:dyDescent="0.25">
      <c r="B166" s="35"/>
    </row>
    <row r="167" spans="2:2" x14ac:dyDescent="0.25">
      <c r="B167" s="35"/>
    </row>
    <row r="168" spans="2:2" x14ac:dyDescent="0.25">
      <c r="B168" s="35"/>
    </row>
    <row r="169" spans="2:2" x14ac:dyDescent="0.25">
      <c r="B169" s="35"/>
    </row>
    <row r="170" spans="2:2" x14ac:dyDescent="0.25">
      <c r="B170" s="35"/>
    </row>
    <row r="171" spans="2:2" x14ac:dyDescent="0.25">
      <c r="B171" s="35"/>
    </row>
    <row r="172" spans="2:2" x14ac:dyDescent="0.25">
      <c r="B172" s="35"/>
    </row>
    <row r="173" spans="2:2" x14ac:dyDescent="0.25">
      <c r="B173" s="35"/>
    </row>
    <row r="174" spans="2:2" x14ac:dyDescent="0.25">
      <c r="B174" s="35"/>
    </row>
    <row r="175" spans="2:2" x14ac:dyDescent="0.25">
      <c r="B175" s="35"/>
    </row>
    <row r="176" spans="2:2" x14ac:dyDescent="0.25">
      <c r="B176" s="35"/>
    </row>
    <row r="177" spans="2:2" x14ac:dyDescent="0.25">
      <c r="B177" s="35"/>
    </row>
    <row r="178" spans="2:2" x14ac:dyDescent="0.25">
      <c r="B178" s="35"/>
    </row>
    <row r="179" spans="2:2" x14ac:dyDescent="0.25">
      <c r="B179" s="35"/>
    </row>
    <row r="180" spans="2:2" x14ac:dyDescent="0.25">
      <c r="B180" s="35"/>
    </row>
    <row r="181" spans="2:2" x14ac:dyDescent="0.25">
      <c r="B181" s="35"/>
    </row>
    <row r="182" spans="2:2" x14ac:dyDescent="0.25">
      <c r="B182" s="35"/>
    </row>
    <row r="183" spans="2:2" x14ac:dyDescent="0.25">
      <c r="B183" s="35"/>
    </row>
    <row r="184" spans="2:2" x14ac:dyDescent="0.25">
      <c r="B184" s="35"/>
    </row>
    <row r="185" spans="2:2" x14ac:dyDescent="0.25">
      <c r="B185" s="35"/>
    </row>
    <row r="186" spans="2:2" x14ac:dyDescent="0.25">
      <c r="B186" s="35"/>
    </row>
    <row r="187" spans="2:2" x14ac:dyDescent="0.25">
      <c r="B187" s="35"/>
    </row>
    <row r="188" spans="2:2" x14ac:dyDescent="0.25">
      <c r="B188" s="35"/>
    </row>
    <row r="189" spans="2:2" x14ac:dyDescent="0.25">
      <c r="B189" s="35"/>
    </row>
    <row r="190" spans="2:2" x14ac:dyDescent="0.25">
      <c r="B190" s="35"/>
    </row>
    <row r="191" spans="2:2" x14ac:dyDescent="0.25">
      <c r="B191" s="35"/>
    </row>
    <row r="192" spans="2:2" x14ac:dyDescent="0.25">
      <c r="B192" s="35"/>
    </row>
    <row r="193" spans="2:2" x14ac:dyDescent="0.25">
      <c r="B193" s="35"/>
    </row>
    <row r="194" spans="2:2" x14ac:dyDescent="0.25">
      <c r="B194" s="35"/>
    </row>
    <row r="195" spans="2:2" x14ac:dyDescent="0.25">
      <c r="B195" s="35"/>
    </row>
    <row r="196" spans="2:2" x14ac:dyDescent="0.25">
      <c r="B196" s="35"/>
    </row>
    <row r="197" spans="2:2" x14ac:dyDescent="0.25">
      <c r="B197" s="35"/>
    </row>
    <row r="198" spans="2:2" x14ac:dyDescent="0.25">
      <c r="B198" s="35"/>
    </row>
    <row r="199" spans="2:2" x14ac:dyDescent="0.25">
      <c r="B199" s="35"/>
    </row>
    <row r="200" spans="2:2" x14ac:dyDescent="0.25">
      <c r="B200" s="35"/>
    </row>
    <row r="201" spans="2:2" x14ac:dyDescent="0.25">
      <c r="B201" s="35"/>
    </row>
    <row r="202" spans="2:2" x14ac:dyDescent="0.25">
      <c r="B202" s="35"/>
    </row>
    <row r="203" spans="2:2" x14ac:dyDescent="0.25">
      <c r="B203" s="35"/>
    </row>
    <row r="204" spans="2:2" x14ac:dyDescent="0.25">
      <c r="B204" s="35"/>
    </row>
    <row r="205" spans="2:2" x14ac:dyDescent="0.25">
      <c r="B205" s="35"/>
    </row>
    <row r="206" spans="2:2" x14ac:dyDescent="0.25">
      <c r="B206" s="35"/>
    </row>
    <row r="207" spans="2:2" x14ac:dyDescent="0.25">
      <c r="B207" s="35"/>
    </row>
    <row r="208" spans="2:2" x14ac:dyDescent="0.25">
      <c r="B208" s="35"/>
    </row>
    <row r="209" spans="2:2" x14ac:dyDescent="0.25">
      <c r="B209" s="35"/>
    </row>
    <row r="210" spans="2:2" x14ac:dyDescent="0.25">
      <c r="B210" s="35"/>
    </row>
    <row r="211" spans="2:2" x14ac:dyDescent="0.25">
      <c r="B211" s="35"/>
    </row>
    <row r="212" spans="2:2" x14ac:dyDescent="0.25">
      <c r="B212" s="35"/>
    </row>
    <row r="213" spans="2:2" x14ac:dyDescent="0.25">
      <c r="B213" s="35"/>
    </row>
    <row r="214" spans="2:2" x14ac:dyDescent="0.25">
      <c r="B214" s="35"/>
    </row>
    <row r="215" spans="2:2" x14ac:dyDescent="0.25">
      <c r="B215" s="35"/>
    </row>
    <row r="216" spans="2:2" x14ac:dyDescent="0.25">
      <c r="B216" s="35"/>
    </row>
    <row r="217" spans="2:2" x14ac:dyDescent="0.25">
      <c r="B217" s="35"/>
    </row>
    <row r="218" spans="2:2" x14ac:dyDescent="0.25">
      <c r="B218" s="35"/>
    </row>
    <row r="219" spans="2:2" x14ac:dyDescent="0.25">
      <c r="B219" s="35"/>
    </row>
    <row r="220" spans="2:2" x14ac:dyDescent="0.25">
      <c r="B220" s="35"/>
    </row>
    <row r="221" spans="2:2" x14ac:dyDescent="0.25">
      <c r="B221" s="35"/>
    </row>
    <row r="222" spans="2:2" x14ac:dyDescent="0.25">
      <c r="B222" s="35"/>
    </row>
    <row r="223" spans="2:2" x14ac:dyDescent="0.25">
      <c r="B223" s="35"/>
    </row>
    <row r="224" spans="2:2" x14ac:dyDescent="0.25">
      <c r="B224" s="35"/>
    </row>
    <row r="225" spans="2:2" x14ac:dyDescent="0.25">
      <c r="B225" s="35"/>
    </row>
    <row r="226" spans="2:2" x14ac:dyDescent="0.25">
      <c r="B226" s="35"/>
    </row>
    <row r="227" spans="2:2" x14ac:dyDescent="0.25">
      <c r="B227" s="35"/>
    </row>
    <row r="228" spans="2:2" x14ac:dyDescent="0.25">
      <c r="B228" s="35"/>
    </row>
    <row r="229" spans="2:2" x14ac:dyDescent="0.25">
      <c r="B229" s="35"/>
    </row>
    <row r="230" spans="2:2" x14ac:dyDescent="0.25">
      <c r="B230" s="35"/>
    </row>
    <row r="231" spans="2:2" x14ac:dyDescent="0.25">
      <c r="B231" s="35"/>
    </row>
    <row r="232" spans="2:2" x14ac:dyDescent="0.25">
      <c r="B232" s="35"/>
    </row>
    <row r="233" spans="2:2" x14ac:dyDescent="0.25">
      <c r="B233" s="35"/>
    </row>
    <row r="234" spans="2:2" x14ac:dyDescent="0.25">
      <c r="B234" s="35"/>
    </row>
    <row r="235" spans="2:2" x14ac:dyDescent="0.25">
      <c r="B235" s="35"/>
    </row>
    <row r="236" spans="2:2" x14ac:dyDescent="0.25">
      <c r="B236" s="35"/>
    </row>
    <row r="237" spans="2:2" x14ac:dyDescent="0.25">
      <c r="B237" s="35"/>
    </row>
    <row r="238" spans="2:2" x14ac:dyDescent="0.25">
      <c r="B238" s="35"/>
    </row>
    <row r="239" spans="2:2" x14ac:dyDescent="0.25">
      <c r="B239" s="35"/>
    </row>
    <row r="240" spans="2:2" x14ac:dyDescent="0.25">
      <c r="B240" s="35"/>
    </row>
    <row r="241" spans="2:2" x14ac:dyDescent="0.25">
      <c r="B241" s="35"/>
    </row>
    <row r="242" spans="2:2" x14ac:dyDescent="0.25">
      <c r="B242" s="35"/>
    </row>
    <row r="243" spans="2:2" x14ac:dyDescent="0.25">
      <c r="B243" s="35"/>
    </row>
    <row r="244" spans="2:2" x14ac:dyDescent="0.25">
      <c r="B244" s="35"/>
    </row>
    <row r="245" spans="2:2" x14ac:dyDescent="0.25">
      <c r="B245" s="35"/>
    </row>
    <row r="246" spans="2:2" x14ac:dyDescent="0.25">
      <c r="B246" s="35"/>
    </row>
    <row r="247" spans="2:2" x14ac:dyDescent="0.25">
      <c r="B247" s="35"/>
    </row>
    <row r="248" spans="2:2" x14ac:dyDescent="0.25">
      <c r="B248" s="35"/>
    </row>
    <row r="249" spans="2:2" x14ac:dyDescent="0.25">
      <c r="B249" s="35"/>
    </row>
    <row r="250" spans="2:2" x14ac:dyDescent="0.25">
      <c r="B250" s="35"/>
    </row>
    <row r="251" spans="2:2" x14ac:dyDescent="0.25">
      <c r="B251" s="35"/>
    </row>
    <row r="252" spans="2:2" x14ac:dyDescent="0.25">
      <c r="B252" s="35"/>
    </row>
    <row r="253" spans="2:2" x14ac:dyDescent="0.25">
      <c r="B253" s="35"/>
    </row>
    <row r="254" spans="2:2" x14ac:dyDescent="0.25">
      <c r="B254" s="35"/>
    </row>
    <row r="255" spans="2:2" x14ac:dyDescent="0.25">
      <c r="B255" s="35"/>
    </row>
    <row r="256" spans="2:2" x14ac:dyDescent="0.25">
      <c r="B256" s="35"/>
    </row>
    <row r="257" spans="2:2" x14ac:dyDescent="0.25">
      <c r="B257" s="35"/>
    </row>
    <row r="258" spans="2:2" x14ac:dyDescent="0.25">
      <c r="B258" s="35"/>
    </row>
    <row r="259" spans="2:2" x14ac:dyDescent="0.25">
      <c r="B259" s="35"/>
    </row>
    <row r="260" spans="2:2" x14ac:dyDescent="0.25">
      <c r="B260" s="35"/>
    </row>
    <row r="261" spans="2:2" x14ac:dyDescent="0.25">
      <c r="B261" s="35"/>
    </row>
    <row r="262" spans="2:2" x14ac:dyDescent="0.25">
      <c r="B262" s="35"/>
    </row>
    <row r="263" spans="2:2" x14ac:dyDescent="0.25">
      <c r="B263" s="35"/>
    </row>
    <row r="264" spans="2:2" x14ac:dyDescent="0.25">
      <c r="B264" s="35"/>
    </row>
    <row r="265" spans="2:2" x14ac:dyDescent="0.25">
      <c r="B265" s="35"/>
    </row>
    <row r="266" spans="2:2" x14ac:dyDescent="0.25">
      <c r="B266" s="35"/>
    </row>
    <row r="267" spans="2:2" x14ac:dyDescent="0.25">
      <c r="B267" s="35"/>
    </row>
    <row r="268" spans="2:2" x14ac:dyDescent="0.25">
      <c r="B268" s="35"/>
    </row>
    <row r="269" spans="2:2" x14ac:dyDescent="0.25">
      <c r="B269" s="35"/>
    </row>
    <row r="270" spans="2:2" x14ac:dyDescent="0.25">
      <c r="B270" s="35"/>
    </row>
    <row r="271" spans="2:2" x14ac:dyDescent="0.25">
      <c r="B271" s="35"/>
    </row>
    <row r="272" spans="2:2" x14ac:dyDescent="0.25">
      <c r="B272" s="35"/>
    </row>
    <row r="273" spans="2:2" x14ac:dyDescent="0.25">
      <c r="B273" s="35"/>
    </row>
    <row r="274" spans="2:2" x14ac:dyDescent="0.25">
      <c r="B274" s="35"/>
    </row>
    <row r="275" spans="2:2" x14ac:dyDescent="0.25">
      <c r="B275" s="35"/>
    </row>
    <row r="276" spans="2:2" x14ac:dyDescent="0.25">
      <c r="B276" s="35"/>
    </row>
    <row r="277" spans="2:2" x14ac:dyDescent="0.25">
      <c r="B277" s="35"/>
    </row>
    <row r="278" spans="2:2" x14ac:dyDescent="0.25">
      <c r="B278" s="35"/>
    </row>
    <row r="279" spans="2:2" x14ac:dyDescent="0.25">
      <c r="B279" s="35"/>
    </row>
    <row r="280" spans="2:2" x14ac:dyDescent="0.25">
      <c r="B280" s="35"/>
    </row>
    <row r="281" spans="2:2" x14ac:dyDescent="0.25">
      <c r="B281" s="35"/>
    </row>
    <row r="282" spans="2:2" x14ac:dyDescent="0.25">
      <c r="B282" s="35"/>
    </row>
    <row r="283" spans="2:2" x14ac:dyDescent="0.25">
      <c r="B283" s="35"/>
    </row>
    <row r="284" spans="2:2" x14ac:dyDescent="0.25">
      <c r="B284" s="35"/>
    </row>
    <row r="285" spans="2:2" x14ac:dyDescent="0.25">
      <c r="B285" s="35"/>
    </row>
    <row r="286" spans="2:2" x14ac:dyDescent="0.25">
      <c r="B286" s="35"/>
    </row>
    <row r="287" spans="2:2" x14ac:dyDescent="0.25">
      <c r="B287" s="35"/>
    </row>
    <row r="288" spans="2:2" x14ac:dyDescent="0.25">
      <c r="B288" s="35"/>
    </row>
    <row r="289" spans="2:2" x14ac:dyDescent="0.25">
      <c r="B289" s="35"/>
    </row>
    <row r="290" spans="2:2" x14ac:dyDescent="0.25">
      <c r="B290" s="35"/>
    </row>
    <row r="291" spans="2:2" x14ac:dyDescent="0.25">
      <c r="B291" s="35"/>
    </row>
    <row r="292" spans="2:2" x14ac:dyDescent="0.25">
      <c r="B292" s="35"/>
    </row>
    <row r="293" spans="2:2" x14ac:dyDescent="0.25">
      <c r="B293" s="35"/>
    </row>
    <row r="294" spans="2:2" x14ac:dyDescent="0.25">
      <c r="B294" s="35"/>
    </row>
    <row r="295" spans="2:2" x14ac:dyDescent="0.25">
      <c r="B295" s="35"/>
    </row>
    <row r="296" spans="2:2" x14ac:dyDescent="0.25">
      <c r="B296" s="35"/>
    </row>
    <row r="297" spans="2:2" x14ac:dyDescent="0.25">
      <c r="B297" s="35"/>
    </row>
    <row r="298" spans="2:2" x14ac:dyDescent="0.25">
      <c r="B298" s="35"/>
    </row>
    <row r="299" spans="2:2" x14ac:dyDescent="0.25">
      <c r="B299" s="35"/>
    </row>
    <row r="300" spans="2:2" x14ac:dyDescent="0.25">
      <c r="B300" s="35"/>
    </row>
    <row r="301" spans="2:2" x14ac:dyDescent="0.25">
      <c r="B301" s="35"/>
    </row>
    <row r="302" spans="2:2" x14ac:dyDescent="0.25">
      <c r="B302" s="35"/>
    </row>
    <row r="303" spans="2:2" x14ac:dyDescent="0.25">
      <c r="B303" s="35"/>
    </row>
    <row r="304" spans="2:2" x14ac:dyDescent="0.25">
      <c r="B304" s="35"/>
    </row>
    <row r="305" spans="2:2" x14ac:dyDescent="0.25">
      <c r="B305" s="35"/>
    </row>
    <row r="306" spans="2:2" x14ac:dyDescent="0.25">
      <c r="B306" s="35"/>
    </row>
    <row r="307" spans="2:2" x14ac:dyDescent="0.25">
      <c r="B307" s="35"/>
    </row>
    <row r="308" spans="2:2" x14ac:dyDescent="0.25">
      <c r="B308" s="35"/>
    </row>
    <row r="309" spans="2:2" x14ac:dyDescent="0.25">
      <c r="B309" s="35"/>
    </row>
    <row r="310" spans="2:2" x14ac:dyDescent="0.25">
      <c r="B310" s="35"/>
    </row>
    <row r="311" spans="2:2" x14ac:dyDescent="0.25">
      <c r="B311" s="35"/>
    </row>
    <row r="312" spans="2:2" x14ac:dyDescent="0.25">
      <c r="B312" s="35"/>
    </row>
    <row r="313" spans="2:2" x14ac:dyDescent="0.25">
      <c r="B313" s="35"/>
    </row>
    <row r="314" spans="2:2" x14ac:dyDescent="0.25">
      <c r="B314" s="35"/>
    </row>
    <row r="315" spans="2:2" x14ac:dyDescent="0.25">
      <c r="B315" s="35"/>
    </row>
    <row r="316" spans="2:2" x14ac:dyDescent="0.25">
      <c r="B316" s="35"/>
    </row>
    <row r="317" spans="2:2" x14ac:dyDescent="0.25">
      <c r="B317" s="35"/>
    </row>
    <row r="318" spans="2:2" x14ac:dyDescent="0.25">
      <c r="B318" s="35"/>
    </row>
    <row r="319" spans="2:2" x14ac:dyDescent="0.25">
      <c r="B319" s="35"/>
    </row>
    <row r="320" spans="2:2" x14ac:dyDescent="0.25">
      <c r="B320" s="35"/>
    </row>
    <row r="321" spans="2:2" x14ac:dyDescent="0.25">
      <c r="B321" s="35"/>
    </row>
    <row r="322" spans="2:2" x14ac:dyDescent="0.25">
      <c r="B322" s="35"/>
    </row>
    <row r="323" spans="2:2" x14ac:dyDescent="0.25">
      <c r="B323" s="35"/>
    </row>
    <row r="324" spans="2:2" x14ac:dyDescent="0.25">
      <c r="B324" s="35"/>
    </row>
    <row r="325" spans="2:2" x14ac:dyDescent="0.25">
      <c r="B325" s="35"/>
    </row>
    <row r="326" spans="2:2" x14ac:dyDescent="0.25">
      <c r="B326" s="35"/>
    </row>
    <row r="327" spans="2:2" x14ac:dyDescent="0.25">
      <c r="B327" s="35"/>
    </row>
    <row r="328" spans="2:2" x14ac:dyDescent="0.25">
      <c r="B328" s="35"/>
    </row>
    <row r="329" spans="2:2" x14ac:dyDescent="0.25">
      <c r="B329" s="35"/>
    </row>
    <row r="330" spans="2:2" x14ac:dyDescent="0.25">
      <c r="B330" s="35"/>
    </row>
    <row r="331" spans="2:2" x14ac:dyDescent="0.25">
      <c r="B331" s="35"/>
    </row>
    <row r="332" spans="2:2" x14ac:dyDescent="0.25">
      <c r="B332" s="35"/>
    </row>
    <row r="333" spans="2:2" x14ac:dyDescent="0.25">
      <c r="B333" s="35"/>
    </row>
    <row r="334" spans="2:2" x14ac:dyDescent="0.25">
      <c r="B334" s="35"/>
    </row>
    <row r="335" spans="2:2" x14ac:dyDescent="0.25">
      <c r="B335" s="35"/>
    </row>
    <row r="336" spans="2:2" x14ac:dyDescent="0.25">
      <c r="B336" s="35"/>
    </row>
    <row r="337" spans="2:2" x14ac:dyDescent="0.25">
      <c r="B337" s="35"/>
    </row>
    <row r="338" spans="2:2" x14ac:dyDescent="0.25">
      <c r="B338" s="35"/>
    </row>
    <row r="339" spans="2:2" x14ac:dyDescent="0.25">
      <c r="B339" s="35"/>
    </row>
    <row r="340" spans="2:2" x14ac:dyDescent="0.25">
      <c r="B340" s="35"/>
    </row>
    <row r="341" spans="2:2" x14ac:dyDescent="0.25">
      <c r="B341" s="35"/>
    </row>
    <row r="342" spans="2:2" x14ac:dyDescent="0.25">
      <c r="B342" s="35"/>
    </row>
    <row r="343" spans="2:2" x14ac:dyDescent="0.25">
      <c r="B343" s="35"/>
    </row>
    <row r="344" spans="2:2" x14ac:dyDescent="0.25">
      <c r="B344" s="35"/>
    </row>
    <row r="345" spans="2:2" x14ac:dyDescent="0.25">
      <c r="B345" s="35"/>
    </row>
    <row r="346" spans="2:2" x14ac:dyDescent="0.25">
      <c r="B346" s="35"/>
    </row>
    <row r="347" spans="2:2" x14ac:dyDescent="0.25">
      <c r="B347" s="35"/>
    </row>
    <row r="348" spans="2:2" x14ac:dyDescent="0.25">
      <c r="B348" s="35"/>
    </row>
    <row r="349" spans="2:2" x14ac:dyDescent="0.25">
      <c r="B349" s="35"/>
    </row>
    <row r="350" spans="2:2" x14ac:dyDescent="0.25">
      <c r="B350" s="35"/>
    </row>
    <row r="351" spans="2:2" x14ac:dyDescent="0.25">
      <c r="B351" s="35"/>
    </row>
    <row r="352" spans="2:2" x14ac:dyDescent="0.25">
      <c r="B352" s="35"/>
    </row>
    <row r="353" spans="2:2" x14ac:dyDescent="0.25">
      <c r="B353" s="35"/>
    </row>
    <row r="354" spans="2:2" x14ac:dyDescent="0.25">
      <c r="B354" s="35"/>
    </row>
    <row r="355" spans="2:2" x14ac:dyDescent="0.25">
      <c r="B355" s="35"/>
    </row>
    <row r="356" spans="2:2" x14ac:dyDescent="0.25">
      <c r="B356" s="35"/>
    </row>
    <row r="357" spans="2:2" x14ac:dyDescent="0.25">
      <c r="B357" s="35"/>
    </row>
    <row r="358" spans="2:2" x14ac:dyDescent="0.25">
      <c r="B358" s="35"/>
    </row>
    <row r="359" spans="2:2" x14ac:dyDescent="0.25">
      <c r="B359" s="35"/>
    </row>
    <row r="360" spans="2:2" x14ac:dyDescent="0.25">
      <c r="B360" s="35"/>
    </row>
    <row r="361" spans="2:2" x14ac:dyDescent="0.25">
      <c r="B361" s="35"/>
    </row>
    <row r="362" spans="2:2" x14ac:dyDescent="0.25">
      <c r="B362" s="35"/>
    </row>
    <row r="363" spans="2:2" x14ac:dyDescent="0.25">
      <c r="B363" s="35"/>
    </row>
    <row r="364" spans="2:2" x14ac:dyDescent="0.25">
      <c r="B364" s="35"/>
    </row>
    <row r="365" spans="2:2" x14ac:dyDescent="0.25">
      <c r="B365" s="35"/>
    </row>
    <row r="366" spans="2:2" x14ac:dyDescent="0.25">
      <c r="B366" s="35"/>
    </row>
    <row r="367" spans="2:2" x14ac:dyDescent="0.25">
      <c r="B367" s="35"/>
    </row>
    <row r="368" spans="2:2" x14ac:dyDescent="0.25">
      <c r="B368" s="35"/>
    </row>
    <row r="369" spans="2:2" x14ac:dyDescent="0.25">
      <c r="B369" s="35"/>
    </row>
    <row r="370" spans="2:2" x14ac:dyDescent="0.25">
      <c r="B370" s="35"/>
    </row>
    <row r="371" spans="2:2" x14ac:dyDescent="0.25">
      <c r="B371" s="35"/>
    </row>
    <row r="372" spans="2:2" x14ac:dyDescent="0.25">
      <c r="B372" s="35"/>
    </row>
    <row r="373" spans="2:2" x14ac:dyDescent="0.25">
      <c r="B373" s="35"/>
    </row>
    <row r="374" spans="2:2" x14ac:dyDescent="0.25">
      <c r="B374" s="35"/>
    </row>
    <row r="375" spans="2:2" x14ac:dyDescent="0.25">
      <c r="B375" s="35"/>
    </row>
    <row r="376" spans="2:2" x14ac:dyDescent="0.25">
      <c r="B376" s="35"/>
    </row>
    <row r="377" spans="2:2" x14ac:dyDescent="0.25">
      <c r="B377" s="35"/>
    </row>
    <row r="378" spans="2:2" x14ac:dyDescent="0.25">
      <c r="B378" s="35"/>
    </row>
    <row r="379" spans="2:2" x14ac:dyDescent="0.25">
      <c r="B379" s="35"/>
    </row>
    <row r="380" spans="2:2" x14ac:dyDescent="0.25">
      <c r="B380" s="35"/>
    </row>
    <row r="381" spans="2:2" x14ac:dyDescent="0.25">
      <c r="B381" s="35"/>
    </row>
    <row r="382" spans="2:2" x14ac:dyDescent="0.25">
      <c r="B382" s="35"/>
    </row>
    <row r="383" spans="2:2" x14ac:dyDescent="0.25">
      <c r="B383" s="35"/>
    </row>
    <row r="384" spans="2:2" x14ac:dyDescent="0.25">
      <c r="B384" s="35"/>
    </row>
    <row r="385" spans="2:2" x14ac:dyDescent="0.25">
      <c r="B385" s="35"/>
    </row>
    <row r="386" spans="2:2" x14ac:dyDescent="0.25">
      <c r="B386" s="35"/>
    </row>
    <row r="387" spans="2:2" x14ac:dyDescent="0.25">
      <c r="B387" s="35"/>
    </row>
    <row r="388" spans="2:2" x14ac:dyDescent="0.25">
      <c r="B388" s="35"/>
    </row>
    <row r="389" spans="2:2" x14ac:dyDescent="0.25">
      <c r="B389" s="35"/>
    </row>
    <row r="390" spans="2:2" x14ac:dyDescent="0.25">
      <c r="B390" s="35"/>
    </row>
    <row r="391" spans="2:2" x14ac:dyDescent="0.25">
      <c r="B391" s="35"/>
    </row>
    <row r="392" spans="2:2" x14ac:dyDescent="0.25">
      <c r="B392" s="35"/>
    </row>
    <row r="393" spans="2:2" x14ac:dyDescent="0.25">
      <c r="B393" s="35"/>
    </row>
    <row r="394" spans="2:2" x14ac:dyDescent="0.25">
      <c r="B394" s="35"/>
    </row>
    <row r="395" spans="2:2" x14ac:dyDescent="0.25">
      <c r="B395" s="35"/>
    </row>
    <row r="396" spans="2:2" x14ac:dyDescent="0.25">
      <c r="B396" s="35"/>
    </row>
    <row r="397" spans="2:2" x14ac:dyDescent="0.25">
      <c r="B397" s="35"/>
    </row>
    <row r="398" spans="2:2" x14ac:dyDescent="0.25">
      <c r="B398" s="35"/>
    </row>
    <row r="399" spans="2:2" x14ac:dyDescent="0.25">
      <c r="B399" s="35"/>
    </row>
    <row r="400" spans="2:2" x14ac:dyDescent="0.25">
      <c r="B400" s="35"/>
    </row>
    <row r="401" spans="2:2" x14ac:dyDescent="0.25">
      <c r="B401" s="35"/>
    </row>
    <row r="402" spans="2:2" x14ac:dyDescent="0.25">
      <c r="B402" s="35"/>
    </row>
    <row r="403" spans="2:2" x14ac:dyDescent="0.25">
      <c r="B403" s="35"/>
    </row>
    <row r="404" spans="2:2" x14ac:dyDescent="0.25">
      <c r="B404" s="35"/>
    </row>
    <row r="405" spans="2:2" x14ac:dyDescent="0.25">
      <c r="B405" s="35"/>
    </row>
    <row r="406" spans="2:2" x14ac:dyDescent="0.25">
      <c r="B406" s="35"/>
    </row>
    <row r="407" spans="2:2" x14ac:dyDescent="0.25">
      <c r="B407" s="35"/>
    </row>
    <row r="408" spans="2:2" x14ac:dyDescent="0.25">
      <c r="B408" s="35"/>
    </row>
    <row r="409" spans="2:2" x14ac:dyDescent="0.25">
      <c r="B409" s="35"/>
    </row>
    <row r="410" spans="2:2" x14ac:dyDescent="0.25">
      <c r="B410" s="35"/>
    </row>
    <row r="411" spans="2:2" x14ac:dyDescent="0.25">
      <c r="B411" s="35"/>
    </row>
    <row r="412" spans="2:2" x14ac:dyDescent="0.25">
      <c r="B412" s="35"/>
    </row>
    <row r="413" spans="2:2" x14ac:dyDescent="0.25">
      <c r="B413" s="35"/>
    </row>
    <row r="414" spans="2:2" x14ac:dyDescent="0.25">
      <c r="B414" s="35"/>
    </row>
    <row r="415" spans="2:2" x14ac:dyDescent="0.25">
      <c r="B415" s="35"/>
    </row>
    <row r="416" spans="2:2" x14ac:dyDescent="0.25">
      <c r="B416" s="35"/>
    </row>
    <row r="417" spans="2:2" x14ac:dyDescent="0.25">
      <c r="B417" s="35"/>
    </row>
    <row r="418" spans="2:2" x14ac:dyDescent="0.25">
      <c r="B418" s="35"/>
    </row>
    <row r="419" spans="2:2" x14ac:dyDescent="0.25">
      <c r="B419" s="35"/>
    </row>
    <row r="420" spans="2:2" x14ac:dyDescent="0.25">
      <c r="B420" s="35"/>
    </row>
    <row r="421" spans="2:2" x14ac:dyDescent="0.25">
      <c r="B421" s="35"/>
    </row>
    <row r="422" spans="2:2" x14ac:dyDescent="0.25">
      <c r="B422" s="35"/>
    </row>
    <row r="423" spans="2:2" x14ac:dyDescent="0.25">
      <c r="B423" s="35"/>
    </row>
    <row r="424" spans="2:2" x14ac:dyDescent="0.25">
      <c r="B424" s="35"/>
    </row>
    <row r="425" spans="2:2" x14ac:dyDescent="0.25">
      <c r="B425" s="35"/>
    </row>
    <row r="426" spans="2:2" x14ac:dyDescent="0.25">
      <c r="B426" s="35"/>
    </row>
    <row r="427" spans="2:2" x14ac:dyDescent="0.25">
      <c r="B427" s="35"/>
    </row>
    <row r="428" spans="2:2" x14ac:dyDescent="0.25">
      <c r="B428" s="35"/>
    </row>
    <row r="429" spans="2:2" x14ac:dyDescent="0.25">
      <c r="B429" s="35"/>
    </row>
    <row r="430" spans="2:2" x14ac:dyDescent="0.25">
      <c r="B430" s="35"/>
    </row>
    <row r="431" spans="2:2" x14ac:dyDescent="0.25">
      <c r="B431" s="35"/>
    </row>
    <row r="432" spans="2:2" x14ac:dyDescent="0.25">
      <c r="B432" s="35"/>
    </row>
    <row r="433" spans="2:2" x14ac:dyDescent="0.25">
      <c r="B433" s="35"/>
    </row>
    <row r="434" spans="2:2" x14ac:dyDescent="0.25">
      <c r="B434" s="35"/>
    </row>
    <row r="435" spans="2:2" x14ac:dyDescent="0.25">
      <c r="B435" s="35"/>
    </row>
    <row r="436" spans="2:2" x14ac:dyDescent="0.25">
      <c r="B436" s="35"/>
    </row>
    <row r="437" spans="2:2" x14ac:dyDescent="0.25">
      <c r="B437" s="35"/>
    </row>
  </sheetData>
  <mergeCells count="4">
    <mergeCell ref="A8:A9"/>
    <mergeCell ref="B8:B9"/>
    <mergeCell ref="C8:C9"/>
    <mergeCell ref="A6:C6"/>
  </mergeCells>
  <phoneticPr fontId="0" type="noConversion"/>
  <hyperlinks>
    <hyperlink ref="B14" r:id="rId1" display="consultantplus://offline/ref=68511C1015B170B341561B6276342C4B4E6646A11183ABC2E21714ABA0C817E4C0B59703E35DQEuEE"/>
    <hyperlink ref="B15" r:id="rId2" display="consultantplus://offline/ref=68511C1015B170B341561B6276342C4B4E6646A11183ABC2E21714ABA0C817E4C0B59701E35DE3B2Q4u7E"/>
  </hyperlinks>
  <pageMargins left="0.70866141732283472" right="0.51181102362204722" top="0.55118110236220474" bottom="0.35433070866141736" header="0.31496062992125984" footer="0.31496062992125984"/>
  <pageSetup paperSize="9" scale="70" fitToHeight="0" orientation="portrait" r:id="rId3"/>
  <headerFooter alignWithMargins="0"/>
  <rowBreaks count="2" manualBreakCount="2">
    <brk id="26" max="2" man="1"/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2023</vt:lpstr>
      <vt:lpstr>'доходы 2023'!Область_печати</vt:lpstr>
    </vt:vector>
  </TitlesOfParts>
  <Company>finkom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</dc:creator>
  <cp:lastModifiedBy>Adm-pravo2</cp:lastModifiedBy>
  <cp:lastPrinted>2023-12-26T06:24:03Z</cp:lastPrinted>
  <dcterms:created xsi:type="dcterms:W3CDTF">2006-05-12T06:58:42Z</dcterms:created>
  <dcterms:modified xsi:type="dcterms:W3CDTF">2023-12-26T06:24:14Z</dcterms:modified>
</cp:coreProperties>
</file>